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Лист0" sheetId="6" r:id="rId1"/>
    <sheet name="Лист1" sheetId="1" r:id="rId2"/>
    <sheet name="не изменять!!!" sheetId="7" r:id="rId3"/>
    <sheet name="Лист3" sheetId="3" r:id="rId4"/>
    <sheet name="Лист4" sheetId="4" r:id="rId5"/>
    <sheet name="Лист5" sheetId="5" r:id="rId6"/>
  </sheets>
  <definedNames>
    <definedName name="_xlnm.Print_Area" localSheetId="0">Лист0!$A$1:$C$24</definedName>
    <definedName name="_xlnm.Print_Area" localSheetId="3">Лист3!$A$1:$L$23</definedName>
    <definedName name="_xlnm.Print_Area" localSheetId="2">'не изменять!!!'!$A$1:$X$88</definedName>
  </definedNames>
  <calcPr calcId="124519" iterate="1"/>
</workbook>
</file>

<file path=xl/calcChain.xml><?xml version="1.0" encoding="utf-8"?>
<calcChain xmlns="http://schemas.openxmlformats.org/spreadsheetml/2006/main">
  <c r="F71" i="7"/>
  <c r="D80"/>
  <c r="C13" i="4"/>
  <c r="C11"/>
  <c r="D52" i="7"/>
  <c r="R90"/>
  <c r="K90"/>
  <c r="E56"/>
  <c r="D59"/>
  <c r="D53"/>
  <c r="D22" i="3"/>
  <c r="F22"/>
  <c r="E22"/>
  <c r="F16"/>
  <c r="E16"/>
  <c r="D16"/>
  <c r="G22"/>
  <c r="S71" i="7"/>
  <c r="L71"/>
  <c r="E71"/>
  <c r="F56"/>
  <c r="R64"/>
  <c r="K64"/>
  <c r="D64"/>
  <c r="R82"/>
  <c r="K82"/>
  <c r="D82"/>
  <c r="D19" i="3" l="1"/>
  <c r="I16"/>
  <c r="H16"/>
  <c r="G19"/>
  <c r="T71" i="7"/>
  <c r="R81"/>
  <c r="R79"/>
  <c r="R78"/>
  <c r="R77"/>
  <c r="R76"/>
  <c r="R75"/>
  <c r="R74"/>
  <c r="R73"/>
  <c r="R72"/>
  <c r="X71"/>
  <c r="W71"/>
  <c r="V71"/>
  <c r="U71"/>
  <c r="R70"/>
  <c r="R69"/>
  <c r="R68"/>
  <c r="R67"/>
  <c r="R66"/>
  <c r="R65"/>
  <c r="R63"/>
  <c r="R62"/>
  <c r="R61"/>
  <c r="R60"/>
  <c r="R58"/>
  <c r="X56"/>
  <c r="W56"/>
  <c r="V56"/>
  <c r="V33" s="1"/>
  <c r="U56"/>
  <c r="U33" s="1"/>
  <c r="T56"/>
  <c r="T33" s="1"/>
  <c r="S56"/>
  <c r="S33" s="1"/>
  <c r="S23" s="1"/>
  <c r="R23" s="1"/>
  <c r="R55"/>
  <c r="R54"/>
  <c r="R53"/>
  <c r="R52"/>
  <c r="R51" s="1"/>
  <c r="W51"/>
  <c r="V51"/>
  <c r="U51"/>
  <c r="T51"/>
  <c r="S51"/>
  <c r="R43"/>
  <c r="R42"/>
  <c r="R41"/>
  <c r="R40"/>
  <c r="R39"/>
  <c r="R38"/>
  <c r="R37"/>
  <c r="S34"/>
  <c r="R34" s="1"/>
  <c r="X33"/>
  <c r="W33"/>
  <c r="W30" s="1"/>
  <c r="R30" s="1"/>
  <c r="W20"/>
  <c r="M71"/>
  <c r="K81"/>
  <c r="K79"/>
  <c r="K78"/>
  <c r="K77"/>
  <c r="K76"/>
  <c r="K75"/>
  <c r="K74"/>
  <c r="K73"/>
  <c r="K72"/>
  <c r="Q71"/>
  <c r="P71"/>
  <c r="O71"/>
  <c r="N71"/>
  <c r="K70"/>
  <c r="K69"/>
  <c r="K68"/>
  <c r="K67"/>
  <c r="K66"/>
  <c r="K65"/>
  <c r="K63"/>
  <c r="K62"/>
  <c r="K61"/>
  <c r="K60"/>
  <c r="K58"/>
  <c r="Q56"/>
  <c r="P56"/>
  <c r="O56"/>
  <c r="N56"/>
  <c r="M56"/>
  <c r="L56"/>
  <c r="K56" s="1"/>
  <c r="K55"/>
  <c r="K54"/>
  <c r="K53"/>
  <c r="K51" s="1"/>
  <c r="K52"/>
  <c r="P51"/>
  <c r="O51"/>
  <c r="N51"/>
  <c r="M51"/>
  <c r="L51"/>
  <c r="K43"/>
  <c r="K42"/>
  <c r="K41"/>
  <c r="K40"/>
  <c r="K39"/>
  <c r="K38"/>
  <c r="K37"/>
  <c r="L34"/>
  <c r="K34"/>
  <c r="Q33"/>
  <c r="P33"/>
  <c r="P30" s="1"/>
  <c r="K30" s="1"/>
  <c r="O33"/>
  <c r="N33"/>
  <c r="M33"/>
  <c r="L33"/>
  <c r="L23" s="1"/>
  <c r="K23" s="1"/>
  <c r="M29"/>
  <c r="K29" s="1"/>
  <c r="L20"/>
  <c r="D71"/>
  <c r="G56"/>
  <c r="H56"/>
  <c r="I56"/>
  <c r="J56"/>
  <c r="D63"/>
  <c r="F51"/>
  <c r="G51"/>
  <c r="H51"/>
  <c r="I51"/>
  <c r="E51"/>
  <c r="I71"/>
  <c r="H71"/>
  <c r="G71"/>
  <c r="E34"/>
  <c r="D69"/>
  <c r="D81"/>
  <c r="D79"/>
  <c r="D76"/>
  <c r="D73"/>
  <c r="T29" l="1"/>
  <c r="R71"/>
  <c r="R56"/>
  <c r="R29"/>
  <c r="T20"/>
  <c r="R33"/>
  <c r="S20"/>
  <c r="P20"/>
  <c r="K33"/>
  <c r="K71"/>
  <c r="M20"/>
  <c r="K20" s="1"/>
  <c r="D78"/>
  <c r="D77"/>
  <c r="D75"/>
  <c r="D74"/>
  <c r="D72"/>
  <c r="J71"/>
  <c r="J33" s="1"/>
  <c r="H33"/>
  <c r="G33"/>
  <c r="D70"/>
  <c r="D68"/>
  <c r="D67"/>
  <c r="D66"/>
  <c r="D65"/>
  <c r="D62"/>
  <c r="D61"/>
  <c r="D60"/>
  <c r="D55"/>
  <c r="I33"/>
  <c r="E33"/>
  <c r="D43"/>
  <c r="D42"/>
  <c r="D41"/>
  <c r="D40"/>
  <c r="D39"/>
  <c r="D38"/>
  <c r="R20" l="1"/>
  <c r="E23"/>
  <c r="E20"/>
  <c r="D58"/>
  <c r="F33"/>
  <c r="F29" s="1"/>
  <c r="D29" s="1"/>
  <c r="D34"/>
  <c r="I30"/>
  <c r="D30" s="1"/>
  <c r="I20"/>
  <c r="D37"/>
  <c r="D54"/>
  <c r="D51" s="1"/>
  <c r="F20" l="1"/>
  <c r="D56"/>
  <c r="D90" s="1"/>
  <c r="D23"/>
  <c r="D33"/>
  <c r="D20" l="1"/>
</calcChain>
</file>

<file path=xl/sharedStrings.xml><?xml version="1.0" encoding="utf-8"?>
<sst xmlns="http://schemas.openxmlformats.org/spreadsheetml/2006/main" count="328" uniqueCount="150">
  <si>
    <t>Наименование показателя</t>
  </si>
  <si>
    <t>Код строки</t>
  </si>
  <si>
    <t>Код по бюджетной классификации Российской Федерации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</si>
  <si>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</si>
  <si>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</si>
  <si>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</si>
  <si>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 на  предоставляемые в соответствии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</si>
  <si>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</si>
  <si>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</si>
  <si>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</si>
  <si>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</si>
  <si>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</si>
  <si>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</si>
  <si>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</si>
  <si>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</si>
  <si>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</si>
  <si>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</si>
  <si>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</si>
  <si>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</si>
  <si>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</si>
  <si>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</si>
  <si>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</si>
  <si>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</si>
  <si>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</si>
  <si>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</si>
  <si>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</si>
  <si>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</si>
  <si>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</si>
  <si>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</si>
  <si>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</si>
  <si>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</si>
  <si>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Из них:                               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</si>
  <si>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</si>
  <si>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</si>
  <si>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</si>
  <si>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заработная плата</t>
  </si>
  <si>
    <t>прочие выплаты</t>
  </si>
  <si>
    <t>начисления на выплаты по оплате труда</t>
  </si>
  <si>
    <t xml:space="preserve">услуги связи </t>
  </si>
  <si>
    <t>коммунальные услуги</t>
  </si>
  <si>
    <t>работы, услуги по содержанию имущества</t>
  </si>
  <si>
    <t>из них:                              увеличение стоимости основных средств</t>
  </si>
  <si>
    <t>из них:        прочие расходы</t>
  </si>
  <si>
    <t>транспортные услуги</t>
  </si>
  <si>
    <t xml:space="preserve">000 0000 0000000000 244   </t>
  </si>
  <si>
    <t>увеличение стоимости материальных запасов</t>
  </si>
  <si>
    <t>(последнюю отчетную дату)</t>
  </si>
  <si>
    <t>N п/п</t>
  </si>
  <si>
    <t>Сумма, тыс. руб.</t>
  </si>
  <si>
    <t>Нефинансовые активы, всего:</t>
  </si>
  <si>
    <t>недвижимое имущество, всего:</t>
  </si>
  <si>
    <t>в том числе:                                                          остаточная стоимость</t>
  </si>
  <si>
    <t>особо ценное движимое имущество, всего:</t>
  </si>
  <si>
    <t>в том числе:                                                       остаточная стоимость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</si>
  <si>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</si>
  <si>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</si>
  <si>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</si>
  <si>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</si>
  <si>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</si>
  <si>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</si>
  <si>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</si>
  <si>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</si>
  <si>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</si>
  <si>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</si>
  <si>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</si>
  <si>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</si>
  <si>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</si>
  <si>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</si>
  <si>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</si>
  <si>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</si>
  <si>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</si>
  <si>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</si>
  <si>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</si>
  <si>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</si>
  <si>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(очередной финансовый год)</t>
  </si>
  <si>
    <t>Сумма (руб,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</si>
  <si>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</si>
  <si>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</si>
  <si>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</si>
  <si>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</si>
  <si>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</si>
  <si>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</si>
  <si>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</si>
  <si>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</si>
  <si>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</si>
  <si>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</si>
  <si>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</si>
  <si>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-</t>
  </si>
  <si>
    <t>Главный бухгалтер</t>
  </si>
  <si>
    <t>К.Ш. Викторова</t>
  </si>
  <si>
    <t xml:space="preserve">Исполнитель: экономист </t>
  </si>
  <si>
    <t xml:space="preserve">                          -</t>
  </si>
  <si>
    <t>прочие работы, услуги</t>
  </si>
  <si>
    <t xml:space="preserve">000 0000 0000000000 852 </t>
  </si>
  <si>
    <t>000 0000 0000000000 244</t>
  </si>
  <si>
    <t xml:space="preserve">000 0000 0000000000 244 </t>
  </si>
  <si>
    <t>УТВЕРЖДАЮ</t>
  </si>
  <si>
    <t xml:space="preserve">администрации муниципального </t>
  </si>
  <si>
    <t xml:space="preserve">образования Кувандыкский городской </t>
  </si>
  <si>
    <t>округ Оренбургской области</t>
  </si>
  <si>
    <t xml:space="preserve">ИНН      </t>
  </si>
  <si>
    <t xml:space="preserve">КПП      </t>
  </si>
  <si>
    <t xml:space="preserve">Единица </t>
  </si>
  <si>
    <t xml:space="preserve">Рубли   </t>
  </si>
  <si>
    <t>измерения</t>
  </si>
  <si>
    <t xml:space="preserve">ПЛАН </t>
  </si>
  <si>
    <t>Начальник управления образования</t>
  </si>
  <si>
    <t>____________ А.Н.Самойлов</t>
  </si>
  <si>
    <r>
      <t xml:space="preserve">Учредитель: </t>
    </r>
    <r>
      <rPr>
        <sz val="13"/>
        <rFont val="Times New Roman"/>
        <family val="1"/>
        <charset val="204"/>
      </rPr>
      <t>Управление образования администрации муниципального образования Кувандыкский городской округ Оренбургской обалсти</t>
    </r>
  </si>
  <si>
    <t>Объем финансового обеспечения, руб (с точностью до двух знаков после запятой - 0,00) 2017 год</t>
  </si>
  <si>
    <t>Объем финансового обеспечения, руб (с точностью до двух знаков после запятой - 0,00) 2018 год</t>
  </si>
  <si>
    <t>Объем финансового обеспечения, руб (с точностью до двух знаков после запятой - 0,00) 2019 год</t>
  </si>
  <si>
    <t xml:space="preserve">271 0702 0220180982 111   </t>
  </si>
  <si>
    <t xml:space="preserve">271 0702 0220180982 212   </t>
  </si>
  <si>
    <t xml:space="preserve">271 0702 0220180982 119 </t>
  </si>
  <si>
    <t>271 0702 0220180982 244</t>
  </si>
  <si>
    <t xml:space="preserve">271 0702 0220180982 244   </t>
  </si>
  <si>
    <t xml:space="preserve">271 0702 0220177110 111   </t>
  </si>
  <si>
    <t xml:space="preserve">271 0702 0220177110 212   </t>
  </si>
  <si>
    <t xml:space="preserve">271 0702 0220177110 119   </t>
  </si>
  <si>
    <t xml:space="preserve">271 0702 0220177110 244   </t>
  </si>
  <si>
    <t>271 0702 0220177110 244</t>
  </si>
  <si>
    <t>271 0702 0230280170 244</t>
  </si>
  <si>
    <t>271 0702 0230177120 244</t>
  </si>
  <si>
    <t>271 0709 13000162010 244</t>
  </si>
  <si>
    <t>271 0709 13000162050 244</t>
  </si>
  <si>
    <t xml:space="preserve">271 0702 0220160010 244   </t>
  </si>
  <si>
    <r>
      <t>Адрес фактического местонахождения учреждения:</t>
    </r>
    <r>
      <rPr>
        <sz val="13"/>
        <rFont val="Times New Roman"/>
        <family val="1"/>
        <charset val="204"/>
      </rPr>
      <t xml:space="preserve"> 462210, оренбургская область, Кувандыкский район, село Новопокровка, ул.Мира, 35.</t>
    </r>
  </si>
  <si>
    <r>
      <t xml:space="preserve">1. Цели деятельности Учреждения:
</t>
    </r>
    <r>
      <rPr>
        <sz val="13"/>
        <rFont val="Times New Roman"/>
        <family val="1"/>
        <charset val="204"/>
      </rPr>
      <t>Осуществление образовательной деятельности по образовательным программам начального общего, основного общего,среднего общего образования</t>
    </r>
  </si>
  <si>
    <r>
      <t xml:space="preserve">2. Виды деятельности Учреждения: </t>
    </r>
    <r>
      <rPr>
        <sz val="13"/>
        <rFont val="Times New Roman"/>
        <family val="1"/>
        <charset val="204"/>
      </rPr>
      <t xml:space="preserve">
Средняя общеобразовательная школа
 </t>
    </r>
    <r>
      <rPr>
        <b/>
        <sz val="13"/>
        <rFont val="Times New Roman"/>
        <family val="1"/>
        <charset val="204"/>
      </rPr>
      <t xml:space="preserve">
</t>
    </r>
  </si>
  <si>
    <t>Учреждение: Муниципальное  бюджетное общеобразовательное учреждение "Новопокровская средняя общеобразовательная школа им. Н.А. Евсюкова  Кувандыкского городского округа Оренбургской области"</t>
  </si>
  <si>
    <t>Показатели финансового состояния по муниципальному  бюджетному общеобразовательному учреждению "Новопокровская средняя общеобразовательная школа им. Н.А. Евсюкова  Кувандыкского городского округа Оренбургской области"</t>
  </si>
  <si>
    <t>271 0702 0230277110 244</t>
  </si>
  <si>
    <t>Показатели финансового состояния по муниципальному  бюджетному общеобразовательному учреждению "Новопокровская средняя общеобразовательная школа им. Н.А. Евсюкова  Кувандыкского городского округа Оренбургской области" на 2017 год и плановый период 2018 и 2019 годов.</t>
  </si>
  <si>
    <t>Директор МБОУ "Новопокровская СОШ "</t>
  </si>
  <si>
    <t>Н.Ф.Гречкина</t>
  </si>
  <si>
    <t>на 2017г. очередной финансовый год</t>
  </si>
  <si>
    <t>на 2018г.    1-ый год планового периода</t>
  </si>
  <si>
    <t>на 2019г.   2-ой год планового периода</t>
  </si>
  <si>
    <t>271 1004 0270180530244</t>
  </si>
  <si>
    <t xml:space="preserve">271 0702 0220580320 244   </t>
  </si>
  <si>
    <t>271 0702 0220177110 853</t>
  </si>
  <si>
    <t>О.А.Волкова</t>
  </si>
  <si>
    <t xml:space="preserve">  "31" декабря 2017 г.</t>
  </si>
  <si>
    <t xml:space="preserve">финансово-хозяйственной деятельности на 31.12.2017 год </t>
  </si>
  <si>
    <t>на 31.12.2017г</t>
  </si>
  <si>
    <t>Показатели финансового состояния по муниципальному  бюджетному общеобразовательному учреждению "Новопокровская средняя общеобразовательная школа им. Н.А. Евсюкова  Кувандыкского городского округа Оренбургской области"  на 31.12.2017 год</t>
  </si>
  <si>
    <t>на 31.12.2017 г.</t>
  </si>
  <si>
    <t>272 0702 0220177110 852</t>
  </si>
  <si>
    <t>273 0702 0220177110 831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</si>
</sst>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03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49" fontId="3" fillId="0" borderId="0" xfId="1" applyNumberFormat="1" applyAlignment="1" applyProtection="1">
      <alignment horizontal="left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49" fontId="0" fillId="0" borderId="18" xfId="0" applyNumberForma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horizontal="center" vertical="top" wrapText="1"/>
    </xf>
    <xf numFmtId="49" fontId="0" fillId="0" borderId="26" xfId="0" applyNumberFormat="1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0" xfId="1" applyAlignment="1" applyProtection="1">
      <alignment horizontal="left"/>
    </xf>
    <xf numFmtId="4" fontId="0" fillId="0" borderId="7" xfId="0" applyNumberFormat="1" applyBorder="1" applyAlignment="1">
      <alignment vertical="top" wrapText="1"/>
    </xf>
    <xf numFmtId="4" fontId="0" fillId="0" borderId="1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4" fontId="0" fillId="0" borderId="17" xfId="0" applyNumberFormat="1" applyBorder="1" applyAlignment="1">
      <alignment vertical="top" wrapText="1"/>
    </xf>
    <xf numFmtId="4" fontId="0" fillId="0" borderId="18" xfId="0" applyNumberFormat="1" applyBorder="1" applyAlignment="1">
      <alignment horizontal="center" vertical="top" wrapText="1"/>
    </xf>
    <xf numFmtId="4" fontId="0" fillId="0" borderId="17" xfId="0" applyNumberFormat="1" applyBorder="1" applyAlignment="1">
      <alignment horizontal="center" vertical="top" wrapText="1"/>
    </xf>
    <xf numFmtId="4" fontId="0" fillId="0" borderId="20" xfId="0" applyNumberFormat="1" applyBorder="1" applyAlignment="1">
      <alignment vertical="top" wrapText="1"/>
    </xf>
    <xf numFmtId="4" fontId="0" fillId="0" borderId="23" xfId="0" applyNumberFormat="1" applyBorder="1" applyAlignment="1">
      <alignment vertical="top" wrapText="1"/>
    </xf>
    <xf numFmtId="0" fontId="4" fillId="0" borderId="0" xfId="0" applyFont="1"/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0" fillId="0" borderId="25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49" fontId="0" fillId="0" borderId="26" xfId="0" applyNumberFormat="1" applyBorder="1" applyAlignment="1">
      <alignment vertical="top" wrapText="1"/>
    </xf>
    <xf numFmtId="0" fontId="6" fillId="0" borderId="19" xfId="1" applyFont="1" applyBorder="1" applyAlignment="1" applyProtection="1">
      <alignment vertical="top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0" xfId="0" applyFill="1"/>
    <xf numFmtId="0" fontId="0" fillId="0" borderId="19" xfId="0" applyFill="1" applyBorder="1" applyAlignment="1">
      <alignment vertical="top" wrapText="1"/>
    </xf>
    <xf numFmtId="4" fontId="0" fillId="0" borderId="18" xfId="0" applyNumberFormat="1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4" fontId="0" fillId="0" borderId="28" xfId="0" applyNumberFormat="1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4" fontId="0" fillId="0" borderId="26" xfId="0" applyNumberFormat="1" applyFill="1" applyBorder="1" applyAlignment="1">
      <alignment vertical="top" wrapText="1"/>
    </xf>
    <xf numFmtId="4" fontId="0" fillId="0" borderId="27" xfId="0" applyNumberFormat="1" applyFill="1" applyBorder="1" applyAlignment="1">
      <alignment vertical="top" wrapText="1"/>
    </xf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18" xfId="0" applyFill="1" applyBorder="1" applyAlignment="1">
      <alignment horizontal="right" vertical="top" wrapText="1"/>
    </xf>
    <xf numFmtId="0" fontId="0" fillId="0" borderId="28" xfId="0" applyFill="1" applyBorder="1" applyAlignment="1">
      <alignment horizontal="left" vertical="top" wrapText="1"/>
    </xf>
    <xf numFmtId="4" fontId="0" fillId="0" borderId="17" xfId="0" applyNumberFormat="1" applyBorder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4" fontId="0" fillId="0" borderId="0" xfId="0" applyNumberFormat="1"/>
    <xf numFmtId="0" fontId="4" fillId="0" borderId="0" xfId="2" applyFont="1"/>
    <xf numFmtId="0" fontId="9" fillId="0" borderId="0" xfId="2" applyFont="1" applyAlignment="1"/>
    <xf numFmtId="0" fontId="4" fillId="0" borderId="0" xfId="2" applyFont="1" applyAlignment="1"/>
    <xf numFmtId="0" fontId="4" fillId="0" borderId="42" xfId="2" applyFont="1" applyBorder="1" applyAlignment="1">
      <alignment vertical="top" wrapText="1"/>
    </xf>
    <xf numFmtId="0" fontId="4" fillId="0" borderId="43" xfId="2" applyFont="1" applyBorder="1" applyAlignment="1">
      <alignment vertical="top" wrapText="1"/>
    </xf>
    <xf numFmtId="0" fontId="4" fillId="0" borderId="44" xfId="2" applyFont="1" applyBorder="1" applyAlignment="1">
      <alignment vertical="top" wrapText="1"/>
    </xf>
    <xf numFmtId="0" fontId="4" fillId="0" borderId="27" xfId="2" applyFont="1" applyBorder="1" applyAlignment="1">
      <alignment vertical="top" wrapText="1"/>
    </xf>
    <xf numFmtId="0" fontId="4" fillId="0" borderId="45" xfId="2" applyFont="1" applyBorder="1" applyAlignment="1">
      <alignment vertical="top" wrapText="1"/>
    </xf>
    <xf numFmtId="0" fontId="11" fillId="0" borderId="0" xfId="2" applyFont="1"/>
    <xf numFmtId="0" fontId="11" fillId="0" borderId="0" xfId="2" applyFont="1" applyAlignment="1">
      <alignment horizontal="left" wrapText="1"/>
    </xf>
    <xf numFmtId="0" fontId="4" fillId="0" borderId="0" xfId="2" applyFont="1" applyAlignment="1">
      <alignment wrapText="1"/>
    </xf>
    <xf numFmtId="0" fontId="0" fillId="0" borderId="8" xfId="0" applyBorder="1" applyAlignment="1">
      <alignment horizontal="center" vertical="top" wrapText="1"/>
    </xf>
    <xf numFmtId="4" fontId="0" fillId="0" borderId="8" xfId="0" applyNumberFormat="1" applyBorder="1" applyAlignment="1">
      <alignment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4" fontId="0" fillId="0" borderId="19" xfId="0" applyNumberFormat="1" applyBorder="1" applyAlignment="1">
      <alignment vertical="top" wrapText="1"/>
    </xf>
    <xf numFmtId="4" fontId="0" fillId="0" borderId="19" xfId="0" applyNumberFormat="1" applyFill="1" applyBorder="1" applyAlignment="1">
      <alignment vertical="top" wrapText="1"/>
    </xf>
    <xf numFmtId="4" fontId="0" fillId="0" borderId="24" xfId="0" applyNumberFormat="1" applyBorder="1" applyAlignment="1">
      <alignment vertical="top" wrapText="1"/>
    </xf>
    <xf numFmtId="4" fontId="0" fillId="0" borderId="6" xfId="0" applyNumberFormat="1" applyBorder="1" applyAlignment="1">
      <alignment vertical="top" wrapText="1"/>
    </xf>
    <xf numFmtId="4" fontId="0" fillId="0" borderId="53" xfId="0" applyNumberFormat="1" applyFill="1" applyBorder="1" applyAlignment="1">
      <alignment vertical="top" wrapText="1"/>
    </xf>
    <xf numFmtId="4" fontId="0" fillId="0" borderId="54" xfId="0" applyNumberFormat="1" applyFill="1" applyBorder="1" applyAlignment="1">
      <alignment vertical="top" wrapText="1"/>
    </xf>
    <xf numFmtId="4" fontId="0" fillId="0" borderId="25" xfId="0" applyNumberFormat="1" applyFill="1" applyBorder="1" applyAlignment="1">
      <alignment vertical="top" wrapText="1"/>
    </xf>
    <xf numFmtId="49" fontId="0" fillId="0" borderId="34" xfId="0" applyNumberFormat="1" applyFill="1" applyBorder="1" applyAlignment="1">
      <alignment horizontal="center" vertical="top" wrapText="1"/>
    </xf>
    <xf numFmtId="49" fontId="0" fillId="0" borderId="34" xfId="0" applyNumberFormat="1" applyBorder="1" applyAlignment="1">
      <alignment horizontal="center" vertical="top" wrapText="1"/>
    </xf>
    <xf numFmtId="49" fontId="0" fillId="0" borderId="34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47" xfId="0" applyNumberFormat="1" applyFill="1" applyBorder="1" applyAlignment="1">
      <alignment vertical="top" wrapText="1"/>
    </xf>
    <xf numFmtId="49" fontId="0" fillId="0" borderId="47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34" xfId="0" applyNumberFormat="1" applyFill="1" applyBorder="1" applyAlignment="1">
      <alignment vertical="top" wrapText="1"/>
    </xf>
    <xf numFmtId="49" fontId="0" fillId="0" borderId="48" xfId="0" applyNumberForma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4" fontId="0" fillId="0" borderId="8" xfId="0" applyNumberFormat="1" applyBorder="1" applyAlignment="1">
      <alignment vertical="top" wrapText="1"/>
    </xf>
    <xf numFmtId="4" fontId="0" fillId="0" borderId="24" xfId="0" applyNumberFormat="1" applyBorder="1" applyAlignment="1">
      <alignment vertical="top" wrapText="1"/>
    </xf>
    <xf numFmtId="4" fontId="0" fillId="0" borderId="19" xfId="0" applyNumberFormat="1" applyBorder="1" applyAlignment="1">
      <alignment vertical="top" wrapText="1"/>
    </xf>
    <xf numFmtId="0" fontId="0" fillId="0" borderId="28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4" fontId="5" fillId="0" borderId="18" xfId="0" applyNumberFormat="1" applyFont="1" applyBorder="1" applyAlignment="1">
      <alignment vertical="top" wrapText="1"/>
    </xf>
    <xf numFmtId="4" fontId="5" fillId="2" borderId="18" xfId="0" applyNumberFormat="1" applyFont="1" applyFill="1" applyBorder="1" applyAlignment="1">
      <alignment vertical="top" wrapText="1"/>
    </xf>
    <xf numFmtId="4" fontId="0" fillId="0" borderId="29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0" fontId="13" fillId="0" borderId="0" xfId="0" applyFont="1"/>
    <xf numFmtId="0" fontId="12" fillId="0" borderId="0" xfId="2" applyFont="1" applyAlignment="1">
      <alignment horizontal="left" wrapText="1"/>
    </xf>
    <xf numFmtId="0" fontId="11" fillId="0" borderId="0" xfId="2" applyFont="1" applyAlignment="1">
      <alignment horizontal="left" wrapText="1"/>
    </xf>
    <xf numFmtId="0" fontId="4" fillId="0" borderId="46" xfId="2" applyFont="1" applyBorder="1" applyAlignment="1">
      <alignment vertical="top" wrapText="1"/>
    </xf>
    <xf numFmtId="0" fontId="4" fillId="0" borderId="44" xfId="2" applyFont="1" applyBorder="1" applyAlignment="1">
      <alignment vertical="top" wrapText="1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4" fontId="5" fillId="0" borderId="8" xfId="0" applyNumberFormat="1" applyFont="1" applyBorder="1" applyAlignment="1">
      <alignment vertical="top" wrapText="1"/>
    </xf>
    <xf numFmtId="4" fontId="5" fillId="0" borderId="7" xfId="0" applyNumberFormat="1" applyFont="1" applyBorder="1" applyAlignment="1">
      <alignment vertical="top" wrapText="1"/>
    </xf>
    <xf numFmtId="4" fontId="5" fillId="0" borderId="21" xfId="0" applyNumberFormat="1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" fontId="5" fillId="2" borderId="8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" fontId="0" fillId="0" borderId="24" xfId="0" applyNumberFormat="1" applyBorder="1" applyAlignment="1">
      <alignment vertical="top" wrapText="1"/>
    </xf>
    <xf numFmtId="4" fontId="0" fillId="0" borderId="19" xfId="0" applyNumberFormat="1" applyBorder="1" applyAlignment="1">
      <alignment vertical="top" wrapText="1"/>
    </xf>
    <xf numFmtId="4" fontId="0" fillId="0" borderId="8" xfId="0" applyNumberFormat="1" applyBorder="1" applyAlignment="1">
      <alignment horizontal="center" vertical="top" wrapText="1"/>
    </xf>
    <xf numFmtId="4" fontId="0" fillId="0" borderId="21" xfId="0" applyNumberFormat="1" applyBorder="1" applyAlignment="1">
      <alignment horizontal="center" vertical="top" wrapText="1"/>
    </xf>
    <xf numFmtId="4" fontId="0" fillId="0" borderId="20" xfId="0" applyNumberFormat="1" applyBorder="1" applyAlignment="1">
      <alignment horizontal="center" vertical="top" wrapText="1"/>
    </xf>
    <xf numFmtId="4" fontId="0" fillId="0" borderId="22" xfId="0" applyNumberForma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4" fontId="0" fillId="0" borderId="8" xfId="0" applyNumberFormat="1" applyBorder="1" applyAlignment="1">
      <alignment vertical="top" wrapText="1"/>
    </xf>
    <xf numFmtId="4" fontId="0" fillId="0" borderId="21" xfId="0" applyNumberFormat="1" applyBorder="1" applyAlignment="1">
      <alignment vertical="top" wrapText="1"/>
    </xf>
    <xf numFmtId="4" fontId="0" fillId="0" borderId="24" xfId="0" applyNumberFormat="1" applyBorder="1" applyAlignment="1">
      <alignment horizontal="center" vertical="top" wrapText="1"/>
    </xf>
    <xf numFmtId="4" fontId="0" fillId="0" borderId="19" xfId="0" applyNumberForma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49" fontId="0" fillId="0" borderId="12" xfId="0" applyNumberFormat="1" applyBorder="1" applyAlignment="1">
      <alignment vertical="top" wrapText="1"/>
    </xf>
    <xf numFmtId="49" fontId="0" fillId="0" borderId="16" xfId="0" applyNumberFormat="1" applyBorder="1" applyAlignment="1">
      <alignment vertical="top" wrapText="1"/>
    </xf>
    <xf numFmtId="49" fontId="0" fillId="0" borderId="47" xfId="0" applyNumberFormat="1" applyBorder="1" applyAlignment="1">
      <alignment horizontal="center" vertical="top" wrapText="1"/>
    </xf>
    <xf numFmtId="0" fontId="13" fillId="0" borderId="50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52" xfId="0" applyFont="1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56" xfId="0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3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2" xfId="1" applyFont="1" applyBorder="1" applyAlignment="1" applyProtection="1">
      <alignment horizontal="center" vertical="top" wrapText="1"/>
    </xf>
    <xf numFmtId="0" fontId="6" fillId="0" borderId="35" xfId="1" applyFont="1" applyBorder="1" applyAlignment="1" applyProtection="1">
      <alignment horizontal="center" vertical="top" wrapText="1"/>
    </xf>
    <xf numFmtId="0" fontId="6" fillId="0" borderId="36" xfId="1" applyFont="1" applyBorder="1" applyAlignment="1" applyProtection="1">
      <alignment horizontal="center" vertical="top" wrapText="1"/>
    </xf>
    <xf numFmtId="0" fontId="6" fillId="0" borderId="14" xfId="1" applyFont="1" applyBorder="1" applyAlignment="1" applyProtection="1">
      <alignment horizontal="center" vertical="top" wrapText="1"/>
    </xf>
    <xf numFmtId="0" fontId="6" fillId="0" borderId="0" xfId="1" applyFont="1" applyBorder="1" applyAlignment="1" applyProtection="1">
      <alignment horizontal="center" vertical="top" wrapText="1"/>
    </xf>
    <xf numFmtId="0" fontId="6" fillId="0" borderId="29" xfId="1" applyFont="1" applyBorder="1" applyAlignment="1" applyProtection="1">
      <alignment horizontal="center" vertical="top" wrapText="1"/>
    </xf>
    <xf numFmtId="0" fontId="6" fillId="0" borderId="13" xfId="1" applyFont="1" applyBorder="1" applyAlignment="1" applyProtection="1">
      <alignment horizontal="center" vertical="top" wrapText="1"/>
    </xf>
    <xf numFmtId="0" fontId="6" fillId="0" borderId="15" xfId="1" applyFont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0" fillId="0" borderId="7" xfId="0" applyNumberFormat="1" applyBorder="1" applyAlignment="1">
      <alignment horizontal="center" vertical="top" wrapText="1"/>
    </xf>
    <xf numFmtId="49" fontId="0" fillId="0" borderId="21" xfId="0" applyNumberFormat="1" applyBorder="1" applyAlignment="1">
      <alignment horizontal="center" vertical="top" wrapText="1"/>
    </xf>
    <xf numFmtId="4" fontId="0" fillId="0" borderId="20" xfId="0" applyNumberFormat="1" applyBorder="1" applyAlignment="1">
      <alignment vertical="top" wrapText="1"/>
    </xf>
    <xf numFmtId="4" fontId="0" fillId="0" borderId="22" xfId="0" applyNumberForma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9" fontId="0" fillId="0" borderId="0" xfId="0" applyNumberFormat="1" applyFill="1" applyBorder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base.garant.ru/12188083/" TargetMode="External"/><Relationship Id="rId1" Type="http://schemas.openxmlformats.org/officeDocument/2006/relationships/hyperlink" Target="http://base.garant.ru/70353464/1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ase.garant.ru/12112604/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topLeftCell="A13" workbookViewId="0">
      <selection activeCell="A15" sqref="A15:C15"/>
    </sheetView>
  </sheetViews>
  <sheetFormatPr defaultRowHeight="18.75"/>
  <cols>
    <col min="1" max="1" width="49.140625" style="66" customWidth="1"/>
    <col min="2" max="2" width="24.85546875" style="66" customWidth="1"/>
    <col min="3" max="3" width="21.140625" style="66" customWidth="1"/>
    <col min="4" max="256" width="9.140625" style="66"/>
    <col min="257" max="257" width="49.140625" style="66" customWidth="1"/>
    <col min="258" max="258" width="24.85546875" style="66" customWidth="1"/>
    <col min="259" max="259" width="21.140625" style="66" customWidth="1"/>
    <col min="260" max="512" width="9.140625" style="66"/>
    <col min="513" max="513" width="49.140625" style="66" customWidth="1"/>
    <col min="514" max="514" width="24.85546875" style="66" customWidth="1"/>
    <col min="515" max="515" width="21.140625" style="66" customWidth="1"/>
    <col min="516" max="768" width="9.140625" style="66"/>
    <col min="769" max="769" width="49.140625" style="66" customWidth="1"/>
    <col min="770" max="770" width="24.85546875" style="66" customWidth="1"/>
    <col min="771" max="771" width="21.140625" style="66" customWidth="1"/>
    <col min="772" max="1024" width="9.140625" style="66"/>
    <col min="1025" max="1025" width="49.140625" style="66" customWidth="1"/>
    <col min="1026" max="1026" width="24.85546875" style="66" customWidth="1"/>
    <col min="1027" max="1027" width="21.140625" style="66" customWidth="1"/>
    <col min="1028" max="1280" width="9.140625" style="66"/>
    <col min="1281" max="1281" width="49.140625" style="66" customWidth="1"/>
    <col min="1282" max="1282" width="24.85546875" style="66" customWidth="1"/>
    <col min="1283" max="1283" width="21.140625" style="66" customWidth="1"/>
    <col min="1284" max="1536" width="9.140625" style="66"/>
    <col min="1537" max="1537" width="49.140625" style="66" customWidth="1"/>
    <col min="1538" max="1538" width="24.85546875" style="66" customWidth="1"/>
    <col min="1539" max="1539" width="21.140625" style="66" customWidth="1"/>
    <col min="1540" max="1792" width="9.140625" style="66"/>
    <col min="1793" max="1793" width="49.140625" style="66" customWidth="1"/>
    <col min="1794" max="1794" width="24.85546875" style="66" customWidth="1"/>
    <col min="1795" max="1795" width="21.140625" style="66" customWidth="1"/>
    <col min="1796" max="2048" width="9.140625" style="66"/>
    <col min="2049" max="2049" width="49.140625" style="66" customWidth="1"/>
    <col min="2050" max="2050" width="24.85546875" style="66" customWidth="1"/>
    <col min="2051" max="2051" width="21.140625" style="66" customWidth="1"/>
    <col min="2052" max="2304" width="9.140625" style="66"/>
    <col min="2305" max="2305" width="49.140625" style="66" customWidth="1"/>
    <col min="2306" max="2306" width="24.85546875" style="66" customWidth="1"/>
    <col min="2307" max="2307" width="21.140625" style="66" customWidth="1"/>
    <col min="2308" max="2560" width="9.140625" style="66"/>
    <col min="2561" max="2561" width="49.140625" style="66" customWidth="1"/>
    <col min="2562" max="2562" width="24.85546875" style="66" customWidth="1"/>
    <col min="2563" max="2563" width="21.140625" style="66" customWidth="1"/>
    <col min="2564" max="2816" width="9.140625" style="66"/>
    <col min="2817" max="2817" width="49.140625" style="66" customWidth="1"/>
    <col min="2818" max="2818" width="24.85546875" style="66" customWidth="1"/>
    <col min="2819" max="2819" width="21.140625" style="66" customWidth="1"/>
    <col min="2820" max="3072" width="9.140625" style="66"/>
    <col min="3073" max="3073" width="49.140625" style="66" customWidth="1"/>
    <col min="3074" max="3074" width="24.85546875" style="66" customWidth="1"/>
    <col min="3075" max="3075" width="21.140625" style="66" customWidth="1"/>
    <col min="3076" max="3328" width="9.140625" style="66"/>
    <col min="3329" max="3329" width="49.140625" style="66" customWidth="1"/>
    <col min="3330" max="3330" width="24.85546875" style="66" customWidth="1"/>
    <col min="3331" max="3331" width="21.140625" style="66" customWidth="1"/>
    <col min="3332" max="3584" width="9.140625" style="66"/>
    <col min="3585" max="3585" width="49.140625" style="66" customWidth="1"/>
    <col min="3586" max="3586" width="24.85546875" style="66" customWidth="1"/>
    <col min="3587" max="3587" width="21.140625" style="66" customWidth="1"/>
    <col min="3588" max="3840" width="9.140625" style="66"/>
    <col min="3841" max="3841" width="49.140625" style="66" customWidth="1"/>
    <col min="3842" max="3842" width="24.85546875" style="66" customWidth="1"/>
    <col min="3843" max="3843" width="21.140625" style="66" customWidth="1"/>
    <col min="3844" max="4096" width="9.140625" style="66"/>
    <col min="4097" max="4097" width="49.140625" style="66" customWidth="1"/>
    <col min="4098" max="4098" width="24.85546875" style="66" customWidth="1"/>
    <col min="4099" max="4099" width="21.140625" style="66" customWidth="1"/>
    <col min="4100" max="4352" width="9.140625" style="66"/>
    <col min="4353" max="4353" width="49.140625" style="66" customWidth="1"/>
    <col min="4354" max="4354" width="24.85546875" style="66" customWidth="1"/>
    <col min="4355" max="4355" width="21.140625" style="66" customWidth="1"/>
    <col min="4356" max="4608" width="9.140625" style="66"/>
    <col min="4609" max="4609" width="49.140625" style="66" customWidth="1"/>
    <col min="4610" max="4610" width="24.85546875" style="66" customWidth="1"/>
    <col min="4611" max="4611" width="21.140625" style="66" customWidth="1"/>
    <col min="4612" max="4864" width="9.140625" style="66"/>
    <col min="4865" max="4865" width="49.140625" style="66" customWidth="1"/>
    <col min="4866" max="4866" width="24.85546875" style="66" customWidth="1"/>
    <col min="4867" max="4867" width="21.140625" style="66" customWidth="1"/>
    <col min="4868" max="5120" width="9.140625" style="66"/>
    <col min="5121" max="5121" width="49.140625" style="66" customWidth="1"/>
    <col min="5122" max="5122" width="24.85546875" style="66" customWidth="1"/>
    <col min="5123" max="5123" width="21.140625" style="66" customWidth="1"/>
    <col min="5124" max="5376" width="9.140625" style="66"/>
    <col min="5377" max="5377" width="49.140625" style="66" customWidth="1"/>
    <col min="5378" max="5378" width="24.85546875" style="66" customWidth="1"/>
    <col min="5379" max="5379" width="21.140625" style="66" customWidth="1"/>
    <col min="5380" max="5632" width="9.140625" style="66"/>
    <col min="5633" max="5633" width="49.140625" style="66" customWidth="1"/>
    <col min="5634" max="5634" width="24.85546875" style="66" customWidth="1"/>
    <col min="5635" max="5635" width="21.140625" style="66" customWidth="1"/>
    <col min="5636" max="5888" width="9.140625" style="66"/>
    <col min="5889" max="5889" width="49.140625" style="66" customWidth="1"/>
    <col min="5890" max="5890" width="24.85546875" style="66" customWidth="1"/>
    <col min="5891" max="5891" width="21.140625" style="66" customWidth="1"/>
    <col min="5892" max="6144" width="9.140625" style="66"/>
    <col min="6145" max="6145" width="49.140625" style="66" customWidth="1"/>
    <col min="6146" max="6146" width="24.85546875" style="66" customWidth="1"/>
    <col min="6147" max="6147" width="21.140625" style="66" customWidth="1"/>
    <col min="6148" max="6400" width="9.140625" style="66"/>
    <col min="6401" max="6401" width="49.140625" style="66" customWidth="1"/>
    <col min="6402" max="6402" width="24.85546875" style="66" customWidth="1"/>
    <col min="6403" max="6403" width="21.140625" style="66" customWidth="1"/>
    <col min="6404" max="6656" width="9.140625" style="66"/>
    <col min="6657" max="6657" width="49.140625" style="66" customWidth="1"/>
    <col min="6658" max="6658" width="24.85546875" style="66" customWidth="1"/>
    <col min="6659" max="6659" width="21.140625" style="66" customWidth="1"/>
    <col min="6660" max="6912" width="9.140625" style="66"/>
    <col min="6913" max="6913" width="49.140625" style="66" customWidth="1"/>
    <col min="6914" max="6914" width="24.85546875" style="66" customWidth="1"/>
    <col min="6915" max="6915" width="21.140625" style="66" customWidth="1"/>
    <col min="6916" max="7168" width="9.140625" style="66"/>
    <col min="7169" max="7169" width="49.140625" style="66" customWidth="1"/>
    <col min="7170" max="7170" width="24.85546875" style="66" customWidth="1"/>
    <col min="7171" max="7171" width="21.140625" style="66" customWidth="1"/>
    <col min="7172" max="7424" width="9.140625" style="66"/>
    <col min="7425" max="7425" width="49.140625" style="66" customWidth="1"/>
    <col min="7426" max="7426" width="24.85546875" style="66" customWidth="1"/>
    <col min="7427" max="7427" width="21.140625" style="66" customWidth="1"/>
    <col min="7428" max="7680" width="9.140625" style="66"/>
    <col min="7681" max="7681" width="49.140625" style="66" customWidth="1"/>
    <col min="7682" max="7682" width="24.85546875" style="66" customWidth="1"/>
    <col min="7683" max="7683" width="21.140625" style="66" customWidth="1"/>
    <col min="7684" max="7936" width="9.140625" style="66"/>
    <col min="7937" max="7937" width="49.140625" style="66" customWidth="1"/>
    <col min="7938" max="7938" width="24.85546875" style="66" customWidth="1"/>
    <col min="7939" max="7939" width="21.140625" style="66" customWidth="1"/>
    <col min="7940" max="8192" width="9.140625" style="66"/>
    <col min="8193" max="8193" width="49.140625" style="66" customWidth="1"/>
    <col min="8194" max="8194" width="24.85546875" style="66" customWidth="1"/>
    <col min="8195" max="8195" width="21.140625" style="66" customWidth="1"/>
    <col min="8196" max="8448" width="9.140625" style="66"/>
    <col min="8449" max="8449" width="49.140625" style="66" customWidth="1"/>
    <col min="8450" max="8450" width="24.85546875" style="66" customWidth="1"/>
    <col min="8451" max="8451" width="21.140625" style="66" customWidth="1"/>
    <col min="8452" max="8704" width="9.140625" style="66"/>
    <col min="8705" max="8705" width="49.140625" style="66" customWidth="1"/>
    <col min="8706" max="8706" width="24.85546875" style="66" customWidth="1"/>
    <col min="8707" max="8707" width="21.140625" style="66" customWidth="1"/>
    <col min="8708" max="8960" width="9.140625" style="66"/>
    <col min="8961" max="8961" width="49.140625" style="66" customWidth="1"/>
    <col min="8962" max="8962" width="24.85546875" style="66" customWidth="1"/>
    <col min="8963" max="8963" width="21.140625" style="66" customWidth="1"/>
    <col min="8964" max="9216" width="9.140625" style="66"/>
    <col min="9217" max="9217" width="49.140625" style="66" customWidth="1"/>
    <col min="9218" max="9218" width="24.85546875" style="66" customWidth="1"/>
    <col min="9219" max="9219" width="21.140625" style="66" customWidth="1"/>
    <col min="9220" max="9472" width="9.140625" style="66"/>
    <col min="9473" max="9473" width="49.140625" style="66" customWidth="1"/>
    <col min="9474" max="9474" width="24.85546875" style="66" customWidth="1"/>
    <col min="9475" max="9475" width="21.140625" style="66" customWidth="1"/>
    <col min="9476" max="9728" width="9.140625" style="66"/>
    <col min="9729" max="9729" width="49.140625" style="66" customWidth="1"/>
    <col min="9730" max="9730" width="24.85546875" style="66" customWidth="1"/>
    <col min="9731" max="9731" width="21.140625" style="66" customWidth="1"/>
    <col min="9732" max="9984" width="9.140625" style="66"/>
    <col min="9985" max="9985" width="49.140625" style="66" customWidth="1"/>
    <col min="9986" max="9986" width="24.85546875" style="66" customWidth="1"/>
    <col min="9987" max="9987" width="21.140625" style="66" customWidth="1"/>
    <col min="9988" max="10240" width="9.140625" style="66"/>
    <col min="10241" max="10241" width="49.140625" style="66" customWidth="1"/>
    <col min="10242" max="10242" width="24.85546875" style="66" customWidth="1"/>
    <col min="10243" max="10243" width="21.140625" style="66" customWidth="1"/>
    <col min="10244" max="10496" width="9.140625" style="66"/>
    <col min="10497" max="10497" width="49.140625" style="66" customWidth="1"/>
    <col min="10498" max="10498" width="24.85546875" style="66" customWidth="1"/>
    <col min="10499" max="10499" width="21.140625" style="66" customWidth="1"/>
    <col min="10500" max="10752" width="9.140625" style="66"/>
    <col min="10753" max="10753" width="49.140625" style="66" customWidth="1"/>
    <col min="10754" max="10754" width="24.85546875" style="66" customWidth="1"/>
    <col min="10755" max="10755" width="21.140625" style="66" customWidth="1"/>
    <col min="10756" max="11008" width="9.140625" style="66"/>
    <col min="11009" max="11009" width="49.140625" style="66" customWidth="1"/>
    <col min="11010" max="11010" width="24.85546875" style="66" customWidth="1"/>
    <col min="11011" max="11011" width="21.140625" style="66" customWidth="1"/>
    <col min="11012" max="11264" width="9.140625" style="66"/>
    <col min="11265" max="11265" width="49.140625" style="66" customWidth="1"/>
    <col min="11266" max="11266" width="24.85546875" style="66" customWidth="1"/>
    <col min="11267" max="11267" width="21.140625" style="66" customWidth="1"/>
    <col min="11268" max="11520" width="9.140625" style="66"/>
    <col min="11521" max="11521" width="49.140625" style="66" customWidth="1"/>
    <col min="11522" max="11522" width="24.85546875" style="66" customWidth="1"/>
    <col min="11523" max="11523" width="21.140625" style="66" customWidth="1"/>
    <col min="11524" max="11776" width="9.140625" style="66"/>
    <col min="11777" max="11777" width="49.140625" style="66" customWidth="1"/>
    <col min="11778" max="11778" width="24.85546875" style="66" customWidth="1"/>
    <col min="11779" max="11779" width="21.140625" style="66" customWidth="1"/>
    <col min="11780" max="12032" width="9.140625" style="66"/>
    <col min="12033" max="12033" width="49.140625" style="66" customWidth="1"/>
    <col min="12034" max="12034" width="24.85546875" style="66" customWidth="1"/>
    <col min="12035" max="12035" width="21.140625" style="66" customWidth="1"/>
    <col min="12036" max="12288" width="9.140625" style="66"/>
    <col min="12289" max="12289" width="49.140625" style="66" customWidth="1"/>
    <col min="12290" max="12290" width="24.85546875" style="66" customWidth="1"/>
    <col min="12291" max="12291" width="21.140625" style="66" customWidth="1"/>
    <col min="12292" max="12544" width="9.140625" style="66"/>
    <col min="12545" max="12545" width="49.140625" style="66" customWidth="1"/>
    <col min="12546" max="12546" width="24.85546875" style="66" customWidth="1"/>
    <col min="12547" max="12547" width="21.140625" style="66" customWidth="1"/>
    <col min="12548" max="12800" width="9.140625" style="66"/>
    <col min="12801" max="12801" width="49.140625" style="66" customWidth="1"/>
    <col min="12802" max="12802" width="24.85546875" style="66" customWidth="1"/>
    <col min="12803" max="12803" width="21.140625" style="66" customWidth="1"/>
    <col min="12804" max="13056" width="9.140625" style="66"/>
    <col min="13057" max="13057" width="49.140625" style="66" customWidth="1"/>
    <col min="13058" max="13058" width="24.85546875" style="66" customWidth="1"/>
    <col min="13059" max="13059" width="21.140625" style="66" customWidth="1"/>
    <col min="13060" max="13312" width="9.140625" style="66"/>
    <col min="13313" max="13313" width="49.140625" style="66" customWidth="1"/>
    <col min="13314" max="13314" width="24.85546875" style="66" customWidth="1"/>
    <col min="13315" max="13315" width="21.140625" style="66" customWidth="1"/>
    <col min="13316" max="13568" width="9.140625" style="66"/>
    <col min="13569" max="13569" width="49.140625" style="66" customWidth="1"/>
    <col min="13570" max="13570" width="24.85546875" style="66" customWidth="1"/>
    <col min="13571" max="13571" width="21.140625" style="66" customWidth="1"/>
    <col min="13572" max="13824" width="9.140625" style="66"/>
    <col min="13825" max="13825" width="49.140625" style="66" customWidth="1"/>
    <col min="13826" max="13826" width="24.85546875" style="66" customWidth="1"/>
    <col min="13827" max="13827" width="21.140625" style="66" customWidth="1"/>
    <col min="13828" max="14080" width="9.140625" style="66"/>
    <col min="14081" max="14081" width="49.140625" style="66" customWidth="1"/>
    <col min="14082" max="14082" width="24.85546875" style="66" customWidth="1"/>
    <col min="14083" max="14083" width="21.140625" style="66" customWidth="1"/>
    <col min="14084" max="14336" width="9.140625" style="66"/>
    <col min="14337" max="14337" width="49.140625" style="66" customWidth="1"/>
    <col min="14338" max="14338" width="24.85546875" style="66" customWidth="1"/>
    <col min="14339" max="14339" width="21.140625" style="66" customWidth="1"/>
    <col min="14340" max="14592" width="9.140625" style="66"/>
    <col min="14593" max="14593" width="49.140625" style="66" customWidth="1"/>
    <col min="14594" max="14594" width="24.85546875" style="66" customWidth="1"/>
    <col min="14595" max="14595" width="21.140625" style="66" customWidth="1"/>
    <col min="14596" max="14848" width="9.140625" style="66"/>
    <col min="14849" max="14849" width="49.140625" style="66" customWidth="1"/>
    <col min="14850" max="14850" width="24.85546875" style="66" customWidth="1"/>
    <col min="14851" max="14851" width="21.140625" style="66" customWidth="1"/>
    <col min="14852" max="15104" width="9.140625" style="66"/>
    <col min="15105" max="15105" width="49.140625" style="66" customWidth="1"/>
    <col min="15106" max="15106" width="24.85546875" style="66" customWidth="1"/>
    <col min="15107" max="15107" width="21.140625" style="66" customWidth="1"/>
    <col min="15108" max="15360" width="9.140625" style="66"/>
    <col min="15361" max="15361" width="49.140625" style="66" customWidth="1"/>
    <col min="15362" max="15362" width="24.85546875" style="66" customWidth="1"/>
    <col min="15363" max="15363" width="21.140625" style="66" customWidth="1"/>
    <col min="15364" max="15616" width="9.140625" style="66"/>
    <col min="15617" max="15617" width="49.140625" style="66" customWidth="1"/>
    <col min="15618" max="15618" width="24.85546875" style="66" customWidth="1"/>
    <col min="15619" max="15619" width="21.140625" style="66" customWidth="1"/>
    <col min="15620" max="15872" width="9.140625" style="66"/>
    <col min="15873" max="15873" width="49.140625" style="66" customWidth="1"/>
    <col min="15874" max="15874" width="24.85546875" style="66" customWidth="1"/>
    <col min="15875" max="15875" width="21.140625" style="66" customWidth="1"/>
    <col min="15876" max="16128" width="9.140625" style="66"/>
    <col min="16129" max="16129" width="49.140625" style="66" customWidth="1"/>
    <col min="16130" max="16130" width="24.85546875" style="66" customWidth="1"/>
    <col min="16131" max="16131" width="21.140625" style="66" customWidth="1"/>
    <col min="16132" max="16384" width="9.140625" style="66"/>
  </cols>
  <sheetData>
    <row r="1" spans="1:3">
      <c r="B1" s="67" t="s">
        <v>96</v>
      </c>
    </row>
    <row r="2" spans="1:3">
      <c r="B2" s="68" t="s">
        <v>106</v>
      </c>
    </row>
    <row r="3" spans="1:3">
      <c r="B3" s="68" t="s">
        <v>97</v>
      </c>
    </row>
    <row r="4" spans="1:3">
      <c r="B4" s="68" t="s">
        <v>98</v>
      </c>
    </row>
    <row r="5" spans="1:3">
      <c r="B5" s="68" t="s">
        <v>99</v>
      </c>
    </row>
    <row r="6" spans="1:3">
      <c r="B6" s="68" t="s">
        <v>107</v>
      </c>
    </row>
    <row r="7" spans="1:3">
      <c r="B7" s="68" t="s">
        <v>143</v>
      </c>
    </row>
    <row r="8" spans="1:3" ht="13.5" customHeight="1" thickBot="1"/>
    <row r="9" spans="1:3" ht="19.5" thickBot="1">
      <c r="B9" s="69" t="s">
        <v>100</v>
      </c>
      <c r="C9" s="70">
        <v>5605002997</v>
      </c>
    </row>
    <row r="10" spans="1:3" ht="19.5" thickBot="1">
      <c r="B10" s="71" t="s">
        <v>101</v>
      </c>
      <c r="C10" s="72">
        <v>560501001</v>
      </c>
    </row>
    <row r="11" spans="1:3">
      <c r="B11" s="73" t="s">
        <v>102</v>
      </c>
      <c r="C11" s="113" t="s">
        <v>103</v>
      </c>
    </row>
    <row r="12" spans="1:3" ht="19.5" thickBot="1">
      <c r="B12" s="71" t="s">
        <v>104</v>
      </c>
      <c r="C12" s="114"/>
    </row>
    <row r="13" spans="1:3" ht="14.25" customHeight="1"/>
    <row r="14" spans="1:3">
      <c r="A14" s="115" t="s">
        <v>105</v>
      </c>
      <c r="B14" s="115"/>
      <c r="C14" s="115"/>
    </row>
    <row r="15" spans="1:3">
      <c r="A15" s="115" t="s">
        <v>144</v>
      </c>
      <c r="B15" s="115"/>
      <c r="C15" s="115"/>
    </row>
    <row r="16" spans="1:3" ht="73.5" customHeight="1">
      <c r="A16" s="116" t="s">
        <v>130</v>
      </c>
      <c r="B16" s="116"/>
      <c r="C16" s="116"/>
    </row>
    <row r="17" spans="1:3" s="74" customFormat="1" ht="27.75" customHeight="1"/>
    <row r="18" spans="1:3" s="74" customFormat="1" ht="34.5" customHeight="1">
      <c r="A18" s="111" t="s">
        <v>108</v>
      </c>
      <c r="B18" s="112"/>
      <c r="C18" s="112"/>
    </row>
    <row r="19" spans="1:3" s="74" customFormat="1" ht="16.5">
      <c r="A19" s="75"/>
      <c r="B19" s="75"/>
      <c r="C19" s="75"/>
    </row>
    <row r="20" spans="1:3" s="74" customFormat="1" ht="32.25" customHeight="1">
      <c r="A20" s="111" t="s">
        <v>127</v>
      </c>
      <c r="B20" s="112"/>
      <c r="C20" s="112"/>
    </row>
    <row r="21" spans="1:3" s="74" customFormat="1" ht="16.5">
      <c r="A21" s="75"/>
      <c r="B21" s="75"/>
      <c r="C21" s="75"/>
    </row>
    <row r="22" spans="1:3" s="74" customFormat="1" ht="48.75" customHeight="1">
      <c r="A22" s="111" t="s">
        <v>128</v>
      </c>
      <c r="B22" s="112"/>
      <c r="C22" s="112"/>
    </row>
    <row r="23" spans="1:3" s="74" customFormat="1" ht="16.5">
      <c r="A23" s="75"/>
      <c r="B23" s="75"/>
      <c r="C23" s="75"/>
    </row>
    <row r="24" spans="1:3" s="74" customFormat="1" ht="48.75" customHeight="1">
      <c r="A24" s="111" t="s">
        <v>129</v>
      </c>
      <c r="B24" s="112"/>
      <c r="C24" s="112"/>
    </row>
    <row r="25" spans="1:3">
      <c r="A25" s="76"/>
      <c r="B25" s="76"/>
      <c r="C25" s="76"/>
    </row>
  </sheetData>
  <mergeCells count="8">
    <mergeCell ref="A20:C20"/>
    <mergeCell ref="A22:C22"/>
    <mergeCell ref="A24:C24"/>
    <mergeCell ref="C11:C12"/>
    <mergeCell ref="A14:C14"/>
    <mergeCell ref="A15:C15"/>
    <mergeCell ref="A16:C16"/>
    <mergeCell ref="A18:C18"/>
  </mergeCells>
  <pageMargins left="1.1811023622047245" right="0.39370078740157483" top="0.39370078740157483" bottom="0.39370078740157483" header="0.39370078740157483" footer="0.39370078740157483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view="pageBreakPreview" topLeftCell="A4" zoomScale="60" workbookViewId="0">
      <selection activeCell="C30" sqref="C30:C32"/>
    </sheetView>
  </sheetViews>
  <sheetFormatPr defaultColWidth="6" defaultRowHeight="15"/>
  <cols>
    <col min="2" max="2" width="38.42578125" customWidth="1"/>
    <col min="3" max="3" width="38.140625" customWidth="1"/>
  </cols>
  <sheetData>
    <row r="1" spans="1:3">
      <c r="C1" s="2"/>
    </row>
    <row r="2" spans="1:3">
      <c r="C2" s="2"/>
    </row>
    <row r="4" spans="1:3" ht="69" customHeight="1">
      <c r="A4" s="117" t="s">
        <v>131</v>
      </c>
      <c r="B4" s="117"/>
      <c r="C4" s="117"/>
    </row>
    <row r="5" spans="1:3" ht="15.75">
      <c r="A5" s="117" t="s">
        <v>147</v>
      </c>
      <c r="B5" s="117"/>
      <c r="C5" s="117"/>
    </row>
    <row r="6" spans="1:3" ht="15.75">
      <c r="A6" s="117" t="s">
        <v>46</v>
      </c>
      <c r="B6" s="117"/>
      <c r="C6" s="117"/>
    </row>
    <row r="7" spans="1:3" ht="19.5" thickBot="1">
      <c r="A7" s="29"/>
      <c r="B7" s="29"/>
    </row>
    <row r="8" spans="1:3" ht="32.25" thickBot="1">
      <c r="A8" s="30" t="s">
        <v>47</v>
      </c>
      <c r="B8" s="31" t="s">
        <v>0</v>
      </c>
      <c r="C8" s="31" t="s">
        <v>48</v>
      </c>
    </row>
    <row r="9" spans="1:3" ht="16.5" thickBot="1">
      <c r="A9" s="32">
        <v>1</v>
      </c>
      <c r="B9" s="33">
        <v>2</v>
      </c>
      <c r="C9" s="33">
        <v>3</v>
      </c>
    </row>
    <row r="10" spans="1:3" ht="16.5" thickBot="1">
      <c r="A10" s="34"/>
      <c r="B10" s="35" t="s">
        <v>49</v>
      </c>
      <c r="C10" s="106">
        <v>4134</v>
      </c>
    </row>
    <row r="11" spans="1:3" ht="15.75">
      <c r="A11" s="118"/>
      <c r="B11" s="36" t="s">
        <v>22</v>
      </c>
      <c r="C11" s="121">
        <v>1449.2</v>
      </c>
    </row>
    <row r="12" spans="1:3">
      <c r="A12" s="119"/>
      <c r="B12" s="124" t="s">
        <v>50</v>
      </c>
      <c r="C12" s="122"/>
    </row>
    <row r="13" spans="1:3" ht="15.75" thickBot="1">
      <c r="A13" s="120"/>
      <c r="B13" s="125"/>
      <c r="C13" s="123"/>
    </row>
    <row r="14" spans="1:3" ht="32.25" thickBot="1">
      <c r="A14" s="34"/>
      <c r="B14" s="35" t="s">
        <v>51</v>
      </c>
      <c r="C14" s="106">
        <v>666.4</v>
      </c>
    </row>
    <row r="15" spans="1:3" ht="32.25" thickBot="1">
      <c r="A15" s="34"/>
      <c r="B15" s="35" t="s">
        <v>52</v>
      </c>
      <c r="C15" s="106">
        <v>1091.0999999999999</v>
      </c>
    </row>
    <row r="16" spans="1:3" ht="32.25" thickBot="1">
      <c r="A16" s="34"/>
      <c r="B16" s="35" t="s">
        <v>53</v>
      </c>
      <c r="C16" s="106">
        <v>15.4</v>
      </c>
    </row>
    <row r="17" spans="1:3" ht="16.5" thickBot="1">
      <c r="A17" s="34"/>
      <c r="B17" s="35" t="s">
        <v>54</v>
      </c>
      <c r="C17" s="106"/>
    </row>
    <row r="18" spans="1:3" ht="15.75">
      <c r="A18" s="118"/>
      <c r="B18" s="36" t="s">
        <v>22</v>
      </c>
      <c r="C18" s="121"/>
    </row>
    <row r="19" spans="1:3">
      <c r="A19" s="119"/>
      <c r="B19" s="124" t="s">
        <v>55</v>
      </c>
      <c r="C19" s="122"/>
    </row>
    <row r="20" spans="1:3" ht="15.75" thickBot="1">
      <c r="A20" s="120"/>
      <c r="B20" s="125"/>
      <c r="C20" s="123"/>
    </row>
    <row r="21" spans="1:3" ht="15.75">
      <c r="A21" s="118"/>
      <c r="B21" s="36" t="s">
        <v>4</v>
      </c>
      <c r="C21" s="121"/>
    </row>
    <row r="22" spans="1:3">
      <c r="A22" s="119"/>
      <c r="B22" s="124" t="s">
        <v>56</v>
      </c>
      <c r="C22" s="122"/>
    </row>
    <row r="23" spans="1:3" ht="15.75" thickBot="1">
      <c r="A23" s="120"/>
      <c r="B23" s="125"/>
      <c r="C23" s="123"/>
    </row>
    <row r="24" spans="1:3" ht="16.5" thickBot="1">
      <c r="A24" s="34"/>
      <c r="B24" s="35"/>
      <c r="C24" s="106"/>
    </row>
    <row r="25" spans="1:3" ht="48" thickBot="1">
      <c r="A25" s="34"/>
      <c r="B25" s="35" t="s">
        <v>57</v>
      </c>
      <c r="C25" s="106"/>
    </row>
    <row r="26" spans="1:3" ht="16.5" thickBot="1">
      <c r="A26" s="34"/>
      <c r="B26" s="35" t="s">
        <v>58</v>
      </c>
      <c r="C26" s="106"/>
    </row>
    <row r="27" spans="1:3" ht="32.25" thickBot="1">
      <c r="A27" s="34"/>
      <c r="B27" s="35" t="s">
        <v>59</v>
      </c>
      <c r="C27" s="106"/>
    </row>
    <row r="28" spans="1:3" ht="32.25" thickBot="1">
      <c r="A28" s="34"/>
      <c r="B28" s="35" t="s">
        <v>60</v>
      </c>
      <c r="C28" s="106"/>
    </row>
    <row r="29" spans="1:3" ht="16.5" thickBot="1">
      <c r="A29" s="34"/>
      <c r="B29" s="35" t="s">
        <v>61</v>
      </c>
      <c r="C29" s="106"/>
    </row>
    <row r="30" spans="1:3" ht="15.75">
      <c r="A30" s="118"/>
      <c r="B30" s="36" t="s">
        <v>22</v>
      </c>
      <c r="C30" s="121"/>
    </row>
    <row r="31" spans="1:3">
      <c r="A31" s="119"/>
      <c r="B31" s="124" t="s">
        <v>62</v>
      </c>
      <c r="C31" s="122"/>
    </row>
    <row r="32" spans="1:3" ht="15.75" thickBot="1">
      <c r="A32" s="120"/>
      <c r="B32" s="125"/>
      <c r="C32" s="123"/>
    </row>
    <row r="33" spans="1:3" ht="16.5" thickBot="1">
      <c r="A33" s="34"/>
      <c r="B33" s="35" t="s">
        <v>63</v>
      </c>
      <c r="C33" s="107">
        <v>1189.2</v>
      </c>
    </row>
    <row r="34" spans="1:3" ht="15.75">
      <c r="A34" s="118"/>
      <c r="B34" s="36" t="s">
        <v>4</v>
      </c>
      <c r="C34" s="126">
        <v>811.5</v>
      </c>
    </row>
    <row r="35" spans="1:3">
      <c r="A35" s="119"/>
      <c r="B35" s="124" t="s">
        <v>64</v>
      </c>
      <c r="C35" s="127"/>
    </row>
    <row r="36" spans="1:3" ht="15.75" thickBot="1">
      <c r="A36" s="120"/>
      <c r="B36" s="125"/>
      <c r="C36" s="128"/>
    </row>
    <row r="37" spans="1:3">
      <c r="A37" s="19"/>
    </row>
    <row r="38" spans="1:3">
      <c r="A38" s="20"/>
    </row>
  </sheetData>
  <mergeCells count="18">
    <mergeCell ref="A30:A32"/>
    <mergeCell ref="C30:C32"/>
    <mergeCell ref="B31:B32"/>
    <mergeCell ref="A34:A36"/>
    <mergeCell ref="C34:C36"/>
    <mergeCell ref="B35:B36"/>
    <mergeCell ref="A18:A20"/>
    <mergeCell ref="C18:C20"/>
    <mergeCell ref="B19:B20"/>
    <mergeCell ref="A21:A23"/>
    <mergeCell ref="C21:C23"/>
    <mergeCell ref="B22:B23"/>
    <mergeCell ref="A4:C4"/>
    <mergeCell ref="A5:C5"/>
    <mergeCell ref="A6:C6"/>
    <mergeCell ref="A11:A13"/>
    <mergeCell ref="C11:C13"/>
    <mergeCell ref="B12:B13"/>
  </mergeCells>
  <pageMargins left="0.7" right="0.7" top="0.75" bottom="0.75" header="0.3" footer="0.3"/>
  <pageSetup paperSize="9" scale="9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X91"/>
  <sheetViews>
    <sheetView tabSelected="1" view="pageBreakPreview" topLeftCell="A9" zoomScale="82" zoomScaleSheetLayoutView="82" workbookViewId="0">
      <selection activeCell="E20" sqref="E20"/>
    </sheetView>
  </sheetViews>
  <sheetFormatPr defaultColWidth="15.85546875" defaultRowHeight="15"/>
  <cols>
    <col min="2" max="2" width="8.7109375" customWidth="1"/>
    <col min="3" max="3" width="24.42578125" style="1" customWidth="1"/>
    <col min="4" max="4" width="18.42578125" customWidth="1"/>
    <col min="7" max="7" width="13.42578125" customWidth="1"/>
    <col min="8" max="8" width="12.28515625" customWidth="1"/>
    <col min="9" max="9" width="14.85546875" customWidth="1"/>
    <col min="10" max="10" width="9.85546875" customWidth="1"/>
    <col min="11" max="11" width="15.5703125" customWidth="1"/>
    <col min="14" max="14" width="13.42578125" customWidth="1"/>
    <col min="15" max="15" width="12.28515625" customWidth="1"/>
    <col min="16" max="16" width="14.85546875" customWidth="1"/>
    <col min="17" max="17" width="9.85546875" customWidth="1"/>
    <col min="18" max="18" width="15.28515625" customWidth="1"/>
    <col min="21" max="21" width="13.42578125" customWidth="1"/>
    <col min="22" max="22" width="12.28515625" customWidth="1"/>
    <col min="23" max="23" width="14.85546875" customWidth="1"/>
    <col min="24" max="24" width="9.85546875" customWidth="1"/>
  </cols>
  <sheetData>
    <row r="2" spans="1:24" ht="57.75" customHeight="1">
      <c r="A2" s="117" t="s">
        <v>133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</row>
    <row r="3" spans="1:24" ht="15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17" t="s">
        <v>145</v>
      </c>
      <c r="L3" s="117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>
      <c r="C4" s="4"/>
    </row>
    <row r="5" spans="1:24" ht="15.75" thickBot="1"/>
    <row r="6" spans="1:24" ht="24.75" customHeight="1">
      <c r="A6" s="135" t="s">
        <v>0</v>
      </c>
      <c r="B6" s="135" t="s">
        <v>1</v>
      </c>
      <c r="C6" s="145" t="s">
        <v>2</v>
      </c>
      <c r="D6" s="146" t="s">
        <v>109</v>
      </c>
      <c r="E6" s="147"/>
      <c r="F6" s="147"/>
      <c r="G6" s="147"/>
      <c r="H6" s="147"/>
      <c r="I6" s="147"/>
      <c r="J6" s="148"/>
      <c r="K6" s="146" t="s">
        <v>110</v>
      </c>
      <c r="L6" s="147"/>
      <c r="M6" s="147"/>
      <c r="N6" s="147"/>
      <c r="O6" s="147"/>
      <c r="P6" s="147"/>
      <c r="Q6" s="148"/>
      <c r="R6" s="146" t="s">
        <v>111</v>
      </c>
      <c r="S6" s="147"/>
      <c r="T6" s="147"/>
      <c r="U6" s="147"/>
      <c r="V6" s="147"/>
      <c r="W6" s="147"/>
      <c r="X6" s="148"/>
    </row>
    <row r="7" spans="1:24">
      <c r="A7" s="135"/>
      <c r="B7" s="135"/>
      <c r="C7" s="145"/>
      <c r="D7" s="149" t="s">
        <v>3</v>
      </c>
      <c r="E7" s="135" t="s">
        <v>4</v>
      </c>
      <c r="F7" s="135"/>
      <c r="G7" s="135"/>
      <c r="H7" s="135"/>
      <c r="I7" s="135"/>
      <c r="J7" s="136"/>
      <c r="K7" s="149" t="s">
        <v>3</v>
      </c>
      <c r="L7" s="135" t="s">
        <v>4</v>
      </c>
      <c r="M7" s="135"/>
      <c r="N7" s="135"/>
      <c r="O7" s="135"/>
      <c r="P7" s="135"/>
      <c r="Q7" s="136"/>
      <c r="R7" s="149" t="s">
        <v>3</v>
      </c>
      <c r="S7" s="135" t="s">
        <v>4</v>
      </c>
      <c r="T7" s="135"/>
      <c r="U7" s="135"/>
      <c r="V7" s="135"/>
      <c r="W7" s="135"/>
      <c r="X7" s="136"/>
    </row>
    <row r="8" spans="1:24" ht="15" customHeight="1">
      <c r="A8" s="135"/>
      <c r="B8" s="135"/>
      <c r="C8" s="145"/>
      <c r="D8" s="149"/>
      <c r="E8" s="135" t="s">
        <v>5</v>
      </c>
      <c r="F8" s="135" t="s">
        <v>6</v>
      </c>
      <c r="G8" s="135" t="s">
        <v>7</v>
      </c>
      <c r="H8" s="135" t="s">
        <v>8</v>
      </c>
      <c r="I8" s="135" t="s">
        <v>9</v>
      </c>
      <c r="J8" s="136"/>
      <c r="K8" s="149"/>
      <c r="L8" s="135" t="s">
        <v>5</v>
      </c>
      <c r="M8" s="135" t="s">
        <v>6</v>
      </c>
      <c r="N8" s="135" t="s">
        <v>7</v>
      </c>
      <c r="O8" s="135" t="s">
        <v>8</v>
      </c>
      <c r="P8" s="135" t="s">
        <v>9</v>
      </c>
      <c r="Q8" s="136"/>
      <c r="R8" s="149"/>
      <c r="S8" s="135" t="s">
        <v>5</v>
      </c>
      <c r="T8" s="135" t="s">
        <v>6</v>
      </c>
      <c r="U8" s="135" t="s">
        <v>7</v>
      </c>
      <c r="V8" s="135" t="s">
        <v>8</v>
      </c>
      <c r="W8" s="135" t="s">
        <v>9</v>
      </c>
      <c r="X8" s="136"/>
    </row>
    <row r="9" spans="1:24">
      <c r="A9" s="135"/>
      <c r="B9" s="135"/>
      <c r="C9" s="145"/>
      <c r="D9" s="149"/>
      <c r="E9" s="135"/>
      <c r="F9" s="135"/>
      <c r="G9" s="135"/>
      <c r="H9" s="135"/>
      <c r="I9" s="135"/>
      <c r="J9" s="136"/>
      <c r="K9" s="149"/>
      <c r="L9" s="135"/>
      <c r="M9" s="135"/>
      <c r="N9" s="135"/>
      <c r="O9" s="135"/>
      <c r="P9" s="135"/>
      <c r="Q9" s="136"/>
      <c r="R9" s="149"/>
      <c r="S9" s="135"/>
      <c r="T9" s="135"/>
      <c r="U9" s="135"/>
      <c r="V9" s="135"/>
      <c r="W9" s="135"/>
      <c r="X9" s="136"/>
    </row>
    <row r="10" spans="1:24">
      <c r="A10" s="135"/>
      <c r="B10" s="135"/>
      <c r="C10" s="145"/>
      <c r="D10" s="149"/>
      <c r="E10" s="135"/>
      <c r="F10" s="135"/>
      <c r="G10" s="135"/>
      <c r="H10" s="135"/>
      <c r="I10" s="135"/>
      <c r="J10" s="136"/>
      <c r="K10" s="149"/>
      <c r="L10" s="135"/>
      <c r="M10" s="135"/>
      <c r="N10" s="135"/>
      <c r="O10" s="135"/>
      <c r="P10" s="135"/>
      <c r="Q10" s="136"/>
      <c r="R10" s="149"/>
      <c r="S10" s="135"/>
      <c r="T10" s="135"/>
      <c r="U10" s="135"/>
      <c r="V10" s="135"/>
      <c r="W10" s="135"/>
      <c r="X10" s="136"/>
    </row>
    <row r="11" spans="1:24">
      <c r="A11" s="135"/>
      <c r="B11" s="135"/>
      <c r="C11" s="145"/>
      <c r="D11" s="149"/>
      <c r="E11" s="135"/>
      <c r="F11" s="135"/>
      <c r="G11" s="135"/>
      <c r="H11" s="135"/>
      <c r="I11" s="135"/>
      <c r="J11" s="136"/>
      <c r="K11" s="149"/>
      <c r="L11" s="135"/>
      <c r="M11" s="135"/>
      <c r="N11" s="135"/>
      <c r="O11" s="135"/>
      <c r="P11" s="135"/>
      <c r="Q11" s="136"/>
      <c r="R11" s="149"/>
      <c r="S11" s="135"/>
      <c r="T11" s="135"/>
      <c r="U11" s="135"/>
      <c r="V11" s="135"/>
      <c r="W11" s="135"/>
      <c r="X11" s="136"/>
    </row>
    <row r="12" spans="1:24">
      <c r="A12" s="135"/>
      <c r="B12" s="135"/>
      <c r="C12" s="145"/>
      <c r="D12" s="149"/>
      <c r="E12" s="135"/>
      <c r="F12" s="135"/>
      <c r="G12" s="135"/>
      <c r="H12" s="135"/>
      <c r="I12" s="135"/>
      <c r="J12" s="136"/>
      <c r="K12" s="149"/>
      <c r="L12" s="135"/>
      <c r="M12" s="135"/>
      <c r="N12" s="135"/>
      <c r="O12" s="135"/>
      <c r="P12" s="135"/>
      <c r="Q12" s="136"/>
      <c r="R12" s="149"/>
      <c r="S12" s="135"/>
      <c r="T12" s="135"/>
      <c r="U12" s="135"/>
      <c r="V12" s="135"/>
      <c r="W12" s="135"/>
      <c r="X12" s="136"/>
    </row>
    <row r="13" spans="1:24">
      <c r="A13" s="135"/>
      <c r="B13" s="135"/>
      <c r="C13" s="145"/>
      <c r="D13" s="149"/>
      <c r="E13" s="135"/>
      <c r="F13" s="135"/>
      <c r="G13" s="135"/>
      <c r="H13" s="135"/>
      <c r="I13" s="135"/>
      <c r="J13" s="136"/>
      <c r="K13" s="149"/>
      <c r="L13" s="135"/>
      <c r="M13" s="135"/>
      <c r="N13" s="135"/>
      <c r="O13" s="135"/>
      <c r="P13" s="135"/>
      <c r="Q13" s="136"/>
      <c r="R13" s="149"/>
      <c r="S13" s="135"/>
      <c r="T13" s="135"/>
      <c r="U13" s="135"/>
      <c r="V13" s="135"/>
      <c r="W13" s="135"/>
      <c r="X13" s="136"/>
    </row>
    <row r="14" spans="1:24">
      <c r="A14" s="135"/>
      <c r="B14" s="135"/>
      <c r="C14" s="145"/>
      <c r="D14" s="149"/>
      <c r="E14" s="135"/>
      <c r="F14" s="135"/>
      <c r="G14" s="135"/>
      <c r="H14" s="135"/>
      <c r="I14" s="135"/>
      <c r="J14" s="136"/>
      <c r="K14" s="149"/>
      <c r="L14" s="135"/>
      <c r="M14" s="135"/>
      <c r="N14" s="135"/>
      <c r="O14" s="135"/>
      <c r="P14" s="135"/>
      <c r="Q14" s="136"/>
      <c r="R14" s="149"/>
      <c r="S14" s="135"/>
      <c r="T14" s="135"/>
      <c r="U14" s="135"/>
      <c r="V14" s="135"/>
      <c r="W14" s="135"/>
      <c r="X14" s="136"/>
    </row>
    <row r="15" spans="1:24">
      <c r="A15" s="135"/>
      <c r="B15" s="135"/>
      <c r="C15" s="145"/>
      <c r="D15" s="149"/>
      <c r="E15" s="135"/>
      <c r="F15" s="135"/>
      <c r="G15" s="135"/>
      <c r="H15" s="135"/>
      <c r="I15" s="135"/>
      <c r="J15" s="136"/>
      <c r="K15" s="149"/>
      <c r="L15" s="135"/>
      <c r="M15" s="135"/>
      <c r="N15" s="135"/>
      <c r="O15" s="135"/>
      <c r="P15" s="135"/>
      <c r="Q15" s="136"/>
      <c r="R15" s="149"/>
      <c r="S15" s="135"/>
      <c r="T15" s="135"/>
      <c r="U15" s="135"/>
      <c r="V15" s="135"/>
      <c r="W15" s="135"/>
      <c r="X15" s="136"/>
    </row>
    <row r="16" spans="1:24">
      <c r="A16" s="135"/>
      <c r="B16" s="135"/>
      <c r="C16" s="145"/>
      <c r="D16" s="149"/>
      <c r="E16" s="135"/>
      <c r="F16" s="135"/>
      <c r="G16" s="135"/>
      <c r="H16" s="135"/>
      <c r="I16" s="135"/>
      <c r="J16" s="136"/>
      <c r="K16" s="149"/>
      <c r="L16" s="135"/>
      <c r="M16" s="135"/>
      <c r="N16" s="135"/>
      <c r="O16" s="135"/>
      <c r="P16" s="135"/>
      <c r="Q16" s="136"/>
      <c r="R16" s="149"/>
      <c r="S16" s="135"/>
      <c r="T16" s="135"/>
      <c r="U16" s="135"/>
      <c r="V16" s="135"/>
      <c r="W16" s="135"/>
      <c r="X16" s="136"/>
    </row>
    <row r="17" spans="1:24">
      <c r="A17" s="135"/>
      <c r="B17" s="135"/>
      <c r="C17" s="145"/>
      <c r="D17" s="149"/>
      <c r="E17" s="135"/>
      <c r="F17" s="135"/>
      <c r="G17" s="135"/>
      <c r="H17" s="135"/>
      <c r="I17" s="135"/>
      <c r="J17" s="136"/>
      <c r="K17" s="149"/>
      <c r="L17" s="135"/>
      <c r="M17" s="135"/>
      <c r="N17" s="135"/>
      <c r="O17" s="135"/>
      <c r="P17" s="135"/>
      <c r="Q17" s="136"/>
      <c r="R17" s="149"/>
      <c r="S17" s="135"/>
      <c r="T17" s="135"/>
      <c r="U17" s="135"/>
      <c r="V17" s="135"/>
      <c r="W17" s="135"/>
      <c r="X17" s="136"/>
    </row>
    <row r="18" spans="1:24" ht="30">
      <c r="A18" s="135"/>
      <c r="B18" s="135"/>
      <c r="C18" s="145"/>
      <c r="D18" s="149"/>
      <c r="E18" s="135"/>
      <c r="F18" s="135"/>
      <c r="G18" s="135"/>
      <c r="H18" s="135"/>
      <c r="I18" s="79" t="s">
        <v>3</v>
      </c>
      <c r="J18" s="82" t="s">
        <v>10</v>
      </c>
      <c r="K18" s="149"/>
      <c r="L18" s="135"/>
      <c r="M18" s="135"/>
      <c r="N18" s="135"/>
      <c r="O18" s="135"/>
      <c r="P18" s="104" t="s">
        <v>3</v>
      </c>
      <c r="Q18" s="105" t="s">
        <v>10</v>
      </c>
      <c r="R18" s="149"/>
      <c r="S18" s="135"/>
      <c r="T18" s="135"/>
      <c r="U18" s="135"/>
      <c r="V18" s="135"/>
      <c r="W18" s="104" t="s">
        <v>3</v>
      </c>
      <c r="X18" s="105" t="s">
        <v>10</v>
      </c>
    </row>
    <row r="19" spans="1:24" s="49" customFormat="1" ht="15.75" thickBot="1">
      <c r="A19" s="46">
        <v>1</v>
      </c>
      <c r="B19" s="47">
        <v>2</v>
      </c>
      <c r="C19" s="90">
        <v>3</v>
      </c>
      <c r="D19" s="46">
        <v>4</v>
      </c>
      <c r="E19" s="47">
        <v>5</v>
      </c>
      <c r="F19" s="47">
        <v>6</v>
      </c>
      <c r="G19" s="47">
        <v>7</v>
      </c>
      <c r="H19" s="47">
        <v>8</v>
      </c>
      <c r="I19" s="47">
        <v>9</v>
      </c>
      <c r="J19" s="48">
        <v>10</v>
      </c>
      <c r="K19" s="46">
        <v>4</v>
      </c>
      <c r="L19" s="47">
        <v>5</v>
      </c>
      <c r="M19" s="47">
        <v>6</v>
      </c>
      <c r="N19" s="47">
        <v>7</v>
      </c>
      <c r="O19" s="47">
        <v>8</v>
      </c>
      <c r="P19" s="47">
        <v>9</v>
      </c>
      <c r="Q19" s="48">
        <v>10</v>
      </c>
      <c r="R19" s="46">
        <v>4</v>
      </c>
      <c r="S19" s="47">
        <v>5</v>
      </c>
      <c r="T19" s="47">
        <v>6</v>
      </c>
      <c r="U19" s="47">
        <v>7</v>
      </c>
      <c r="V19" s="47">
        <v>8</v>
      </c>
      <c r="W19" s="47">
        <v>9</v>
      </c>
      <c r="X19" s="48">
        <v>10</v>
      </c>
    </row>
    <row r="20" spans="1:24" ht="33.75" customHeight="1" thickBot="1">
      <c r="A20" s="9" t="s">
        <v>11</v>
      </c>
      <c r="B20" s="5">
        <v>100</v>
      </c>
      <c r="C20" s="91" t="s">
        <v>12</v>
      </c>
      <c r="D20" s="83">
        <f>E20+F20+G20+H20+I20+J20</f>
        <v>10745649.580000002</v>
      </c>
      <c r="E20" s="22">
        <f>E33</f>
        <v>8901228.0000000019</v>
      </c>
      <c r="F20" s="22">
        <f>F29</f>
        <v>1739421.58</v>
      </c>
      <c r="G20" s="22"/>
      <c r="H20" s="22"/>
      <c r="I20" s="22">
        <f>I33</f>
        <v>105000</v>
      </c>
      <c r="J20" s="24"/>
      <c r="K20" s="103">
        <f>L20+M20+N20+O20+P20+Q20</f>
        <v>8719167.5</v>
      </c>
      <c r="L20" s="22">
        <f>L33</f>
        <v>8388421.5</v>
      </c>
      <c r="M20" s="22">
        <f>M29</f>
        <v>237746</v>
      </c>
      <c r="N20" s="22"/>
      <c r="O20" s="22"/>
      <c r="P20" s="22">
        <f>P33</f>
        <v>93000</v>
      </c>
      <c r="Q20" s="24"/>
      <c r="R20" s="103">
        <f>S20+T20+U20+V20+W20+X20</f>
        <v>7855825.5</v>
      </c>
      <c r="S20" s="22">
        <f>S33</f>
        <v>7550969.5</v>
      </c>
      <c r="T20" s="22">
        <f>T29</f>
        <v>211856</v>
      </c>
      <c r="U20" s="22"/>
      <c r="V20" s="22"/>
      <c r="W20" s="22">
        <f>W33</f>
        <v>93000</v>
      </c>
      <c r="X20" s="24"/>
    </row>
    <row r="21" spans="1:24" ht="48.75" customHeight="1" thickBot="1">
      <c r="A21" s="9" t="s">
        <v>13</v>
      </c>
      <c r="B21" s="5">
        <v>110</v>
      </c>
      <c r="C21" s="92"/>
      <c r="D21" s="83"/>
      <c r="E21" s="25" t="s">
        <v>12</v>
      </c>
      <c r="F21" s="25" t="s">
        <v>12</v>
      </c>
      <c r="G21" s="25" t="s">
        <v>12</v>
      </c>
      <c r="H21" s="25" t="s">
        <v>12</v>
      </c>
      <c r="I21" s="22"/>
      <c r="J21" s="26" t="s">
        <v>12</v>
      </c>
      <c r="K21" s="103"/>
      <c r="L21" s="25" t="s">
        <v>12</v>
      </c>
      <c r="M21" s="25" t="s">
        <v>12</v>
      </c>
      <c r="N21" s="25" t="s">
        <v>12</v>
      </c>
      <c r="O21" s="25" t="s">
        <v>12</v>
      </c>
      <c r="P21" s="22"/>
      <c r="Q21" s="26" t="s">
        <v>12</v>
      </c>
      <c r="R21" s="103"/>
      <c r="S21" s="25" t="s">
        <v>12</v>
      </c>
      <c r="T21" s="25" t="s">
        <v>12</v>
      </c>
      <c r="U21" s="25" t="s">
        <v>12</v>
      </c>
      <c r="V21" s="25" t="s">
        <v>12</v>
      </c>
      <c r="W21" s="22"/>
      <c r="X21" s="26" t="s">
        <v>12</v>
      </c>
    </row>
    <row r="22" spans="1:24" ht="15.75" thickBot="1">
      <c r="A22" s="9"/>
      <c r="B22" s="10"/>
      <c r="C22" s="92"/>
      <c r="D22" s="83"/>
      <c r="E22" s="22"/>
      <c r="F22" s="22"/>
      <c r="G22" s="22"/>
      <c r="H22" s="22"/>
      <c r="I22" s="22"/>
      <c r="J22" s="24"/>
      <c r="K22" s="103"/>
      <c r="L22" s="22"/>
      <c r="M22" s="22"/>
      <c r="N22" s="22"/>
      <c r="O22" s="22"/>
      <c r="P22" s="22"/>
      <c r="Q22" s="24"/>
      <c r="R22" s="103"/>
      <c r="S22" s="22"/>
      <c r="T22" s="22"/>
      <c r="U22" s="22"/>
      <c r="V22" s="22"/>
      <c r="W22" s="22"/>
      <c r="X22" s="24"/>
    </row>
    <row r="23" spans="1:24" ht="47.25" customHeight="1" thickBot="1">
      <c r="A23" s="9" t="s">
        <v>14</v>
      </c>
      <c r="B23" s="5">
        <v>120</v>
      </c>
      <c r="C23" s="92"/>
      <c r="D23" s="83">
        <f>E23+I23+H23+J23</f>
        <v>8901228.0000000019</v>
      </c>
      <c r="E23" s="22">
        <f>E33</f>
        <v>8901228.0000000019</v>
      </c>
      <c r="F23" s="25" t="s">
        <v>12</v>
      </c>
      <c r="G23" s="25" t="s">
        <v>12</v>
      </c>
      <c r="H23" s="22"/>
      <c r="I23" s="22"/>
      <c r="J23" s="24">
        <v>0</v>
      </c>
      <c r="K23" s="103">
        <f>L23+P23+O23+Q23</f>
        <v>8388421.5</v>
      </c>
      <c r="L23" s="22">
        <f>L33</f>
        <v>8388421.5</v>
      </c>
      <c r="M23" s="25" t="s">
        <v>12</v>
      </c>
      <c r="N23" s="25" t="s">
        <v>12</v>
      </c>
      <c r="O23" s="22"/>
      <c r="P23" s="22"/>
      <c r="Q23" s="24">
        <v>0</v>
      </c>
      <c r="R23" s="103">
        <f>S23+W23+V23+X23</f>
        <v>7550969.5</v>
      </c>
      <c r="S23" s="22">
        <f>S33</f>
        <v>7550969.5</v>
      </c>
      <c r="T23" s="25" t="s">
        <v>12</v>
      </c>
      <c r="U23" s="25" t="s">
        <v>12</v>
      </c>
      <c r="V23" s="22"/>
      <c r="W23" s="22"/>
      <c r="X23" s="24">
        <v>0</v>
      </c>
    </row>
    <row r="24" spans="1:24" ht="15.75" thickBot="1">
      <c r="A24" s="9"/>
      <c r="B24" s="10"/>
      <c r="C24" s="92"/>
      <c r="D24" s="83"/>
      <c r="E24" s="22"/>
      <c r="F24" s="22"/>
      <c r="G24" s="22"/>
      <c r="H24" s="22"/>
      <c r="I24" s="22"/>
      <c r="J24" s="24"/>
      <c r="K24" s="103"/>
      <c r="L24" s="22"/>
      <c r="M24" s="22"/>
      <c r="N24" s="22"/>
      <c r="O24" s="22"/>
      <c r="P24" s="22"/>
      <c r="Q24" s="24"/>
      <c r="R24" s="103"/>
      <c r="S24" s="22"/>
      <c r="T24" s="22"/>
      <c r="U24" s="22"/>
      <c r="V24" s="22"/>
      <c r="W24" s="22"/>
      <c r="X24" s="24"/>
    </row>
    <row r="25" spans="1:24" ht="90.75" customHeight="1" thickBot="1">
      <c r="A25" s="13" t="s">
        <v>15</v>
      </c>
      <c r="B25" s="141">
        <v>130</v>
      </c>
      <c r="C25" s="143"/>
      <c r="D25" s="129"/>
      <c r="E25" s="131" t="s">
        <v>12</v>
      </c>
      <c r="F25" s="131" t="s">
        <v>12</v>
      </c>
      <c r="G25" s="131" t="s">
        <v>12</v>
      </c>
      <c r="H25" s="131" t="s">
        <v>12</v>
      </c>
      <c r="I25" s="137"/>
      <c r="J25" s="133" t="s">
        <v>12</v>
      </c>
      <c r="K25" s="129"/>
      <c r="L25" s="131" t="s">
        <v>12</v>
      </c>
      <c r="M25" s="131" t="s">
        <v>12</v>
      </c>
      <c r="N25" s="131" t="s">
        <v>12</v>
      </c>
      <c r="O25" s="131" t="s">
        <v>12</v>
      </c>
      <c r="P25" s="137"/>
      <c r="Q25" s="133" t="s">
        <v>12</v>
      </c>
      <c r="R25" s="129"/>
      <c r="S25" s="131" t="s">
        <v>12</v>
      </c>
      <c r="T25" s="131" t="s">
        <v>12</v>
      </c>
      <c r="U25" s="131" t="s">
        <v>12</v>
      </c>
      <c r="V25" s="131" t="s">
        <v>12</v>
      </c>
      <c r="W25" s="137"/>
      <c r="X25" s="133" t="s">
        <v>12</v>
      </c>
    </row>
    <row r="26" spans="1:24" ht="15.75" hidden="1" customHeight="1" thickBot="1">
      <c r="A26" s="13"/>
      <c r="B26" s="142"/>
      <c r="C26" s="144"/>
      <c r="D26" s="130"/>
      <c r="E26" s="132"/>
      <c r="F26" s="132"/>
      <c r="G26" s="132"/>
      <c r="H26" s="132"/>
      <c r="I26" s="138"/>
      <c r="J26" s="134"/>
      <c r="K26" s="130"/>
      <c r="L26" s="132"/>
      <c r="M26" s="132"/>
      <c r="N26" s="132"/>
      <c r="O26" s="132"/>
      <c r="P26" s="138"/>
      <c r="Q26" s="134"/>
      <c r="R26" s="130"/>
      <c r="S26" s="132"/>
      <c r="T26" s="132"/>
      <c r="U26" s="132"/>
      <c r="V26" s="132"/>
      <c r="W26" s="138"/>
      <c r="X26" s="134"/>
    </row>
    <row r="27" spans="1:24" ht="165">
      <c r="A27" s="64" t="s">
        <v>16</v>
      </c>
      <c r="B27" s="160">
        <v>140</v>
      </c>
      <c r="C27" s="143"/>
      <c r="D27" s="129"/>
      <c r="E27" s="131" t="s">
        <v>12</v>
      </c>
      <c r="F27" s="131" t="s">
        <v>12</v>
      </c>
      <c r="G27" s="131" t="s">
        <v>12</v>
      </c>
      <c r="H27" s="131" t="s">
        <v>12</v>
      </c>
      <c r="I27" s="137"/>
      <c r="J27" s="133" t="s">
        <v>12</v>
      </c>
      <c r="K27" s="129"/>
      <c r="L27" s="131" t="s">
        <v>12</v>
      </c>
      <c r="M27" s="131" t="s">
        <v>12</v>
      </c>
      <c r="N27" s="131" t="s">
        <v>12</v>
      </c>
      <c r="O27" s="131" t="s">
        <v>12</v>
      </c>
      <c r="P27" s="137"/>
      <c r="Q27" s="133" t="s">
        <v>12</v>
      </c>
      <c r="R27" s="129"/>
      <c r="S27" s="131" t="s">
        <v>12</v>
      </c>
      <c r="T27" s="131" t="s">
        <v>12</v>
      </c>
      <c r="U27" s="131" t="s">
        <v>12</v>
      </c>
      <c r="V27" s="131" t="s">
        <v>12</v>
      </c>
      <c r="W27" s="137"/>
      <c r="X27" s="133" t="s">
        <v>12</v>
      </c>
    </row>
    <row r="28" spans="1:24" ht="15.75" thickBot="1">
      <c r="A28" s="9"/>
      <c r="B28" s="142"/>
      <c r="C28" s="144"/>
      <c r="D28" s="130"/>
      <c r="E28" s="132"/>
      <c r="F28" s="132"/>
      <c r="G28" s="132"/>
      <c r="H28" s="132"/>
      <c r="I28" s="138"/>
      <c r="J28" s="134"/>
      <c r="K28" s="130"/>
      <c r="L28" s="132"/>
      <c r="M28" s="132"/>
      <c r="N28" s="132"/>
      <c r="O28" s="132"/>
      <c r="P28" s="138"/>
      <c r="Q28" s="134"/>
      <c r="R28" s="130"/>
      <c r="S28" s="132"/>
      <c r="T28" s="132"/>
      <c r="U28" s="132"/>
      <c r="V28" s="132"/>
      <c r="W28" s="138"/>
      <c r="X28" s="134"/>
    </row>
    <row r="29" spans="1:24" ht="53.25" customHeight="1" thickBot="1">
      <c r="A29" s="9" t="s">
        <v>17</v>
      </c>
      <c r="B29" s="5">
        <v>150</v>
      </c>
      <c r="C29" s="92"/>
      <c r="D29" s="83">
        <f>F29+G29</f>
        <v>1739421.58</v>
      </c>
      <c r="E29" s="25" t="s">
        <v>12</v>
      </c>
      <c r="F29" s="22">
        <f>F33+F71</f>
        <v>1739421.58</v>
      </c>
      <c r="G29" s="22"/>
      <c r="H29" s="25" t="s">
        <v>12</v>
      </c>
      <c r="I29" s="25" t="s">
        <v>12</v>
      </c>
      <c r="J29" s="26" t="s">
        <v>12</v>
      </c>
      <c r="K29" s="103">
        <f>M29+N29</f>
        <v>237746</v>
      </c>
      <c r="L29" s="25" t="s">
        <v>12</v>
      </c>
      <c r="M29" s="22">
        <f>M33+M71</f>
        <v>237746</v>
      </c>
      <c r="N29" s="22"/>
      <c r="O29" s="25" t="s">
        <v>12</v>
      </c>
      <c r="P29" s="25" t="s">
        <v>12</v>
      </c>
      <c r="Q29" s="26" t="s">
        <v>12</v>
      </c>
      <c r="R29" s="103">
        <f>T29+U29</f>
        <v>211856</v>
      </c>
      <c r="S29" s="25" t="s">
        <v>12</v>
      </c>
      <c r="T29" s="22">
        <f>T33+T71</f>
        <v>211856</v>
      </c>
      <c r="U29" s="22"/>
      <c r="V29" s="25" t="s">
        <v>12</v>
      </c>
      <c r="W29" s="25" t="s">
        <v>12</v>
      </c>
      <c r="X29" s="26" t="s">
        <v>12</v>
      </c>
    </row>
    <row r="30" spans="1:24" ht="15.75" thickBot="1">
      <c r="A30" s="9" t="s">
        <v>18</v>
      </c>
      <c r="B30" s="5">
        <v>160</v>
      </c>
      <c r="C30" s="92"/>
      <c r="D30" s="83">
        <f>I30</f>
        <v>105000</v>
      </c>
      <c r="E30" s="25" t="s">
        <v>12</v>
      </c>
      <c r="F30" s="25" t="s">
        <v>12</v>
      </c>
      <c r="G30" s="25" t="s">
        <v>12</v>
      </c>
      <c r="H30" s="25" t="s">
        <v>12</v>
      </c>
      <c r="I30" s="22">
        <f>I33</f>
        <v>105000</v>
      </c>
      <c r="J30" s="24"/>
      <c r="K30" s="103">
        <f>P30</f>
        <v>93000</v>
      </c>
      <c r="L30" s="25" t="s">
        <v>12</v>
      </c>
      <c r="M30" s="25" t="s">
        <v>12</v>
      </c>
      <c r="N30" s="25" t="s">
        <v>12</v>
      </c>
      <c r="O30" s="25" t="s">
        <v>12</v>
      </c>
      <c r="P30" s="22">
        <f>P33</f>
        <v>93000</v>
      </c>
      <c r="Q30" s="24"/>
      <c r="R30" s="103">
        <f>W30</f>
        <v>93000</v>
      </c>
      <c r="S30" s="25" t="s">
        <v>12</v>
      </c>
      <c r="T30" s="25" t="s">
        <v>12</v>
      </c>
      <c r="U30" s="25" t="s">
        <v>12</v>
      </c>
      <c r="V30" s="25" t="s">
        <v>12</v>
      </c>
      <c r="W30" s="22">
        <f>W33</f>
        <v>93000</v>
      </c>
      <c r="X30" s="24"/>
    </row>
    <row r="31" spans="1:24" ht="51.75" customHeight="1" thickBot="1">
      <c r="A31" s="9" t="s">
        <v>19</v>
      </c>
      <c r="B31" s="5">
        <v>180</v>
      </c>
      <c r="C31" s="91" t="s">
        <v>12</v>
      </c>
      <c r="D31" s="83"/>
      <c r="E31" s="25" t="s">
        <v>12</v>
      </c>
      <c r="F31" s="25" t="s">
        <v>12</v>
      </c>
      <c r="G31" s="25" t="s">
        <v>12</v>
      </c>
      <c r="H31" s="25" t="s">
        <v>12</v>
      </c>
      <c r="I31" s="22"/>
      <c r="J31" s="26" t="s">
        <v>12</v>
      </c>
      <c r="K31" s="103"/>
      <c r="L31" s="25" t="s">
        <v>12</v>
      </c>
      <c r="M31" s="25" t="s">
        <v>12</v>
      </c>
      <c r="N31" s="25" t="s">
        <v>12</v>
      </c>
      <c r="O31" s="25" t="s">
        <v>12</v>
      </c>
      <c r="P31" s="22"/>
      <c r="Q31" s="26" t="s">
        <v>12</v>
      </c>
      <c r="R31" s="103"/>
      <c r="S31" s="25" t="s">
        <v>12</v>
      </c>
      <c r="T31" s="25" t="s">
        <v>12</v>
      </c>
      <c r="U31" s="25" t="s">
        <v>12</v>
      </c>
      <c r="V31" s="25" t="s">
        <v>12</v>
      </c>
      <c r="W31" s="22"/>
      <c r="X31" s="26" t="s">
        <v>12</v>
      </c>
    </row>
    <row r="32" spans="1:24" ht="15.75" thickBot="1">
      <c r="A32" s="9"/>
      <c r="B32" s="10"/>
      <c r="C32" s="92"/>
      <c r="D32" s="83"/>
      <c r="E32" s="22"/>
      <c r="F32" s="22"/>
      <c r="G32" s="22"/>
      <c r="H32" s="22"/>
      <c r="I32" s="22"/>
      <c r="J32" s="24"/>
      <c r="K32" s="103"/>
      <c r="L32" s="22"/>
      <c r="M32" s="22"/>
      <c r="N32" s="22"/>
      <c r="O32" s="22"/>
      <c r="P32" s="22"/>
      <c r="Q32" s="24"/>
      <c r="R32" s="103"/>
      <c r="S32" s="22"/>
      <c r="T32" s="22"/>
      <c r="U32" s="22"/>
      <c r="V32" s="22"/>
      <c r="W32" s="22"/>
      <c r="X32" s="24"/>
    </row>
    <row r="33" spans="1:24" s="49" customFormat="1" ht="49.5" customHeight="1" thickBot="1">
      <c r="A33" s="50" t="s">
        <v>20</v>
      </c>
      <c r="B33" s="47">
        <v>200</v>
      </c>
      <c r="C33" s="90" t="s">
        <v>12</v>
      </c>
      <c r="D33" s="84">
        <f>E33+F33+G33+H33+I33+J33</f>
        <v>10533952.580000002</v>
      </c>
      <c r="E33" s="51">
        <f>E34+E45+E47+E49+E51+E56+E71</f>
        <v>8901228.0000000019</v>
      </c>
      <c r="F33" s="51">
        <f>F34+F45+F47+F49+F51+F56</f>
        <v>1527724.58</v>
      </c>
      <c r="G33" s="51">
        <f>G34+G45+G47+G49+G51+G56+G71</f>
        <v>0</v>
      </c>
      <c r="H33" s="51">
        <f>H34+H45+H47+H49+H51+H56+H71</f>
        <v>0</v>
      </c>
      <c r="I33" s="51">
        <f>I34+I45+I47+I49+I51+I56+I71+I65+I70+I41</f>
        <v>105000</v>
      </c>
      <c r="J33" s="54">
        <f>J34+J45+J47+J49+J51+J56+J71</f>
        <v>0</v>
      </c>
      <c r="K33" s="84">
        <f>L33+M33+N33+O33+P33+Q33</f>
        <v>8496804.5</v>
      </c>
      <c r="L33" s="51">
        <f>L34+L45+L47+L49+L51+L56+L71</f>
        <v>8388421.5</v>
      </c>
      <c r="M33" s="51">
        <f>M34+M45+M47+M49+M51+M56</f>
        <v>15383</v>
      </c>
      <c r="N33" s="51">
        <f>N34+N45+N47+N49+N51+N56+N71</f>
        <v>0</v>
      </c>
      <c r="O33" s="51">
        <f>O34+O45+O47+O49+O51+O56+O71</f>
        <v>0</v>
      </c>
      <c r="P33" s="51">
        <f>P34+P45+P47+P49+P51+P56+P71+P65+P70+P41</f>
        <v>93000</v>
      </c>
      <c r="Q33" s="54">
        <f>Q34+Q45+Q47+Q49+Q51+Q56+Q71</f>
        <v>0</v>
      </c>
      <c r="R33" s="84">
        <f>S33+T33+U33+V33+W33+X33</f>
        <v>7660302.5</v>
      </c>
      <c r="S33" s="51">
        <f>S34+S45+S47+S49+S51+S56+S71</f>
        <v>7550969.5</v>
      </c>
      <c r="T33" s="51">
        <f>T34+T45+T47+T49+T51+T56</f>
        <v>16333</v>
      </c>
      <c r="U33" s="51">
        <f>U34+U45+U47+U49+U51+U56+U71</f>
        <v>0</v>
      </c>
      <c r="V33" s="51">
        <f>V34+V45+V47+V49+V51+V56+V71</f>
        <v>0</v>
      </c>
      <c r="W33" s="51">
        <f>W34+W45+W47+W49+W51+W56+W71+W65+W70+W41</f>
        <v>93000</v>
      </c>
      <c r="X33" s="54">
        <f>X34+X45+X47+X49+X51+X56+X71</f>
        <v>0</v>
      </c>
    </row>
    <row r="34" spans="1:24" ht="60.75" customHeight="1" thickBot="1">
      <c r="A34" s="9" t="s">
        <v>21</v>
      </c>
      <c r="B34" s="5">
        <v>210</v>
      </c>
      <c r="C34" s="92"/>
      <c r="D34" s="83">
        <f>E34+F34+G34+H34+I34+J34</f>
        <v>6952910.4800000004</v>
      </c>
      <c r="E34" s="22">
        <f>E37+E38+E39+E40+E42+E43</f>
        <v>6952910.4800000004</v>
      </c>
      <c r="F34" s="22"/>
      <c r="G34" s="22"/>
      <c r="H34" s="22"/>
      <c r="I34" s="22"/>
      <c r="J34" s="24"/>
      <c r="K34" s="103">
        <f>L34+M34+N34+O34+P34+Q34</f>
        <v>6682859</v>
      </c>
      <c r="L34" s="22">
        <f>L37+L38+L39+L40+L42+L43</f>
        <v>6682859</v>
      </c>
      <c r="M34" s="22"/>
      <c r="N34" s="22"/>
      <c r="O34" s="22"/>
      <c r="P34" s="22"/>
      <c r="Q34" s="24"/>
      <c r="R34" s="103">
        <f>S34+T34+U34+V34+W34+X34</f>
        <v>6682859</v>
      </c>
      <c r="S34" s="22">
        <f>S37+S38+S39+S40+S42+S43</f>
        <v>6682859</v>
      </c>
      <c r="T34" s="22"/>
      <c r="U34" s="22"/>
      <c r="V34" s="22"/>
      <c r="W34" s="22"/>
      <c r="X34" s="24"/>
    </row>
    <row r="35" spans="1:24">
      <c r="A35" s="13" t="s">
        <v>22</v>
      </c>
      <c r="B35" s="77"/>
      <c r="C35" s="93"/>
      <c r="D35" s="85"/>
      <c r="E35" s="78"/>
      <c r="F35" s="78"/>
      <c r="G35" s="78"/>
      <c r="H35" s="78"/>
      <c r="I35" s="78"/>
      <c r="J35" s="27"/>
      <c r="K35" s="102"/>
      <c r="L35" s="101"/>
      <c r="M35" s="101"/>
      <c r="N35" s="101"/>
      <c r="O35" s="101"/>
      <c r="P35" s="101"/>
      <c r="Q35" s="27"/>
      <c r="R35" s="102"/>
      <c r="S35" s="101"/>
      <c r="T35" s="101"/>
      <c r="U35" s="101"/>
      <c r="V35" s="101"/>
      <c r="W35" s="101"/>
      <c r="X35" s="27"/>
    </row>
    <row r="36" spans="1:24">
      <c r="A36" s="13"/>
      <c r="B36" s="81"/>
      <c r="C36" s="94"/>
      <c r="D36" s="86"/>
      <c r="E36" s="21"/>
      <c r="F36" s="21"/>
      <c r="G36" s="21"/>
      <c r="H36" s="21"/>
      <c r="I36" s="21"/>
      <c r="J36" s="28"/>
      <c r="K36" s="86"/>
      <c r="L36" s="21"/>
      <c r="M36" s="21"/>
      <c r="N36" s="21"/>
      <c r="O36" s="21"/>
      <c r="P36" s="21"/>
      <c r="Q36" s="28"/>
      <c r="R36" s="86"/>
      <c r="S36" s="21"/>
      <c r="T36" s="21"/>
      <c r="U36" s="21"/>
      <c r="V36" s="21"/>
      <c r="W36" s="21"/>
      <c r="X36" s="28"/>
    </row>
    <row r="37" spans="1:24" s="49" customFormat="1" ht="33" customHeight="1">
      <c r="A37" s="52" t="s">
        <v>35</v>
      </c>
      <c r="B37" s="80">
        <v>211</v>
      </c>
      <c r="C37" s="95" t="s">
        <v>112</v>
      </c>
      <c r="D37" s="87">
        <f t="shared" ref="D37:D43" si="0">E37+F37+G37+H37+I37+J37</f>
        <v>3420503.26</v>
      </c>
      <c r="E37" s="53">
        <v>3420503.26</v>
      </c>
      <c r="F37" s="53"/>
      <c r="G37" s="53"/>
      <c r="H37" s="53"/>
      <c r="I37" s="53"/>
      <c r="J37" s="88"/>
      <c r="K37" s="87">
        <f t="shared" ref="K37:K43" si="1">L37+M37+N37+O37+P37+Q37</f>
        <v>3483616</v>
      </c>
      <c r="L37" s="53">
        <v>3483616</v>
      </c>
      <c r="M37" s="53"/>
      <c r="N37" s="53"/>
      <c r="O37" s="53"/>
      <c r="P37" s="53"/>
      <c r="Q37" s="88"/>
      <c r="R37" s="87">
        <f t="shared" ref="R37:R43" si="2">S37+T37+U37+V37+W37+X37</f>
        <v>3483616</v>
      </c>
      <c r="S37" s="53">
        <v>3483616</v>
      </c>
      <c r="T37" s="53"/>
      <c r="U37" s="53"/>
      <c r="V37" s="53"/>
      <c r="W37" s="53"/>
      <c r="X37" s="88"/>
    </row>
    <row r="38" spans="1:24" s="49" customFormat="1" ht="33" customHeight="1">
      <c r="A38" s="52" t="s">
        <v>35</v>
      </c>
      <c r="B38" s="80">
        <v>211</v>
      </c>
      <c r="C38" s="95" t="s">
        <v>117</v>
      </c>
      <c r="D38" s="87">
        <f t="shared" si="0"/>
        <v>1955825.08</v>
      </c>
      <c r="E38" s="53">
        <v>1955825.08</v>
      </c>
      <c r="F38" s="53"/>
      <c r="G38" s="53"/>
      <c r="H38" s="53"/>
      <c r="I38" s="53"/>
      <c r="J38" s="88"/>
      <c r="K38" s="87">
        <f t="shared" si="1"/>
        <v>1648618</v>
      </c>
      <c r="L38" s="53">
        <v>1648618</v>
      </c>
      <c r="M38" s="53"/>
      <c r="N38" s="53"/>
      <c r="O38" s="53"/>
      <c r="P38" s="53"/>
      <c r="Q38" s="88"/>
      <c r="R38" s="87">
        <f t="shared" si="2"/>
        <v>1648618</v>
      </c>
      <c r="S38" s="53">
        <v>1648618</v>
      </c>
      <c r="T38" s="53"/>
      <c r="U38" s="53"/>
      <c r="V38" s="53"/>
      <c r="W38" s="53"/>
      <c r="X38" s="88"/>
    </row>
    <row r="39" spans="1:24" s="49" customFormat="1" ht="33" customHeight="1">
      <c r="A39" s="52" t="s">
        <v>36</v>
      </c>
      <c r="B39" s="80">
        <v>212</v>
      </c>
      <c r="C39" s="95" t="s">
        <v>113</v>
      </c>
      <c r="D39" s="87">
        <f t="shared" si="0"/>
        <v>12350</v>
      </c>
      <c r="E39" s="53">
        <v>12350</v>
      </c>
      <c r="F39" s="53"/>
      <c r="G39" s="53"/>
      <c r="H39" s="53"/>
      <c r="I39" s="53"/>
      <c r="J39" s="88"/>
      <c r="K39" s="87">
        <f t="shared" si="1"/>
        <v>0</v>
      </c>
      <c r="L39" s="53">
        <v>0</v>
      </c>
      <c r="M39" s="53"/>
      <c r="N39" s="53"/>
      <c r="O39" s="53"/>
      <c r="P39" s="53"/>
      <c r="Q39" s="88"/>
      <c r="R39" s="87">
        <f t="shared" si="2"/>
        <v>0</v>
      </c>
      <c r="S39" s="53">
        <v>0</v>
      </c>
      <c r="T39" s="53"/>
      <c r="U39" s="53"/>
      <c r="V39" s="53"/>
      <c r="W39" s="53"/>
      <c r="X39" s="88"/>
    </row>
    <row r="40" spans="1:24" s="49" customFormat="1" ht="33" customHeight="1">
      <c r="A40" s="52" t="s">
        <v>36</v>
      </c>
      <c r="B40" s="80">
        <v>212</v>
      </c>
      <c r="C40" s="95" t="s">
        <v>118</v>
      </c>
      <c r="D40" s="87">
        <f t="shared" si="0"/>
        <v>11587.5</v>
      </c>
      <c r="E40" s="53">
        <v>11587.5</v>
      </c>
      <c r="F40" s="53"/>
      <c r="G40" s="53"/>
      <c r="H40" s="53"/>
      <c r="I40" s="53"/>
      <c r="J40" s="88"/>
      <c r="K40" s="87">
        <f t="shared" si="1"/>
        <v>690</v>
      </c>
      <c r="L40" s="53">
        <v>690</v>
      </c>
      <c r="M40" s="53"/>
      <c r="N40" s="53"/>
      <c r="O40" s="53"/>
      <c r="P40" s="53"/>
      <c r="Q40" s="88"/>
      <c r="R40" s="87">
        <f t="shared" si="2"/>
        <v>690</v>
      </c>
      <c r="S40" s="53">
        <v>690</v>
      </c>
      <c r="T40" s="53"/>
      <c r="U40" s="53"/>
      <c r="V40" s="53"/>
      <c r="W40" s="53"/>
      <c r="X40" s="88"/>
    </row>
    <row r="41" spans="1:24" s="49" customFormat="1" ht="25.5" customHeight="1" thickBot="1">
      <c r="A41" s="52" t="s">
        <v>36</v>
      </c>
      <c r="B41" s="47">
        <v>212</v>
      </c>
      <c r="C41" s="95" t="s">
        <v>93</v>
      </c>
      <c r="D41" s="84">
        <f t="shared" si="0"/>
        <v>0</v>
      </c>
      <c r="E41" s="51"/>
      <c r="F41" s="51"/>
      <c r="G41" s="51"/>
      <c r="H41" s="51"/>
      <c r="I41" s="51">
        <v>0</v>
      </c>
      <c r="J41" s="54"/>
      <c r="K41" s="84">
        <f t="shared" si="1"/>
        <v>0</v>
      </c>
      <c r="L41" s="51"/>
      <c r="M41" s="51"/>
      <c r="N41" s="51"/>
      <c r="O41" s="51"/>
      <c r="P41" s="51">
        <v>0</v>
      </c>
      <c r="Q41" s="54"/>
      <c r="R41" s="84">
        <f t="shared" si="2"/>
        <v>0</v>
      </c>
      <c r="S41" s="51"/>
      <c r="T41" s="51"/>
      <c r="U41" s="51"/>
      <c r="V41" s="51"/>
      <c r="W41" s="51">
        <v>0</v>
      </c>
      <c r="X41" s="54"/>
    </row>
    <row r="42" spans="1:24" s="49" customFormat="1" ht="46.5" customHeight="1">
      <c r="A42" s="52" t="s">
        <v>37</v>
      </c>
      <c r="B42" s="80">
        <v>213</v>
      </c>
      <c r="C42" s="95" t="s">
        <v>114</v>
      </c>
      <c r="D42" s="87">
        <f t="shared" si="0"/>
        <v>1028313.15</v>
      </c>
      <c r="E42" s="53">
        <v>1028313.15</v>
      </c>
      <c r="F42" s="53"/>
      <c r="G42" s="53"/>
      <c r="H42" s="53"/>
      <c r="I42" s="53"/>
      <c r="J42" s="88"/>
      <c r="K42" s="87">
        <f t="shared" si="1"/>
        <v>1052052</v>
      </c>
      <c r="L42" s="53">
        <v>1052052</v>
      </c>
      <c r="M42" s="53"/>
      <c r="N42" s="53"/>
      <c r="O42" s="53"/>
      <c r="P42" s="53"/>
      <c r="Q42" s="88"/>
      <c r="R42" s="87">
        <f t="shared" si="2"/>
        <v>1052052</v>
      </c>
      <c r="S42" s="53">
        <v>1052052</v>
      </c>
      <c r="T42" s="53"/>
      <c r="U42" s="53"/>
      <c r="V42" s="53"/>
      <c r="W42" s="53"/>
      <c r="X42" s="88"/>
    </row>
    <row r="43" spans="1:24" s="49" customFormat="1" ht="47.25" customHeight="1">
      <c r="A43" s="52" t="s">
        <v>37</v>
      </c>
      <c r="B43" s="80">
        <v>213</v>
      </c>
      <c r="C43" s="95" t="s">
        <v>119</v>
      </c>
      <c r="D43" s="87">
        <f t="shared" si="0"/>
        <v>524331.49</v>
      </c>
      <c r="E43" s="53">
        <v>524331.49</v>
      </c>
      <c r="F43" s="53"/>
      <c r="G43" s="53"/>
      <c r="H43" s="53"/>
      <c r="I43" s="53"/>
      <c r="J43" s="88"/>
      <c r="K43" s="87">
        <f t="shared" si="1"/>
        <v>497883</v>
      </c>
      <c r="L43" s="53">
        <v>497883</v>
      </c>
      <c r="M43" s="53"/>
      <c r="N43" s="53"/>
      <c r="O43" s="53"/>
      <c r="P43" s="53"/>
      <c r="Q43" s="88"/>
      <c r="R43" s="87">
        <f t="shared" si="2"/>
        <v>497883</v>
      </c>
      <c r="S43" s="53">
        <v>497883</v>
      </c>
      <c r="T43" s="53"/>
      <c r="U43" s="53"/>
      <c r="V43" s="53"/>
      <c r="W43" s="53"/>
      <c r="X43" s="88"/>
    </row>
    <row r="44" spans="1:24" ht="15.75" thickBot="1">
      <c r="A44" s="9"/>
      <c r="B44" s="10"/>
      <c r="C44" s="92"/>
      <c r="D44" s="83"/>
      <c r="E44" s="22"/>
      <c r="F44" s="22"/>
      <c r="G44" s="22"/>
      <c r="H44" s="22"/>
      <c r="I44" s="22"/>
      <c r="J44" s="24"/>
      <c r="K44" s="103"/>
      <c r="L44" s="22"/>
      <c r="M44" s="22"/>
      <c r="N44" s="22"/>
      <c r="O44" s="22"/>
      <c r="P44" s="22"/>
      <c r="Q44" s="24"/>
      <c r="R44" s="103"/>
      <c r="S44" s="22"/>
      <c r="T44" s="22"/>
      <c r="U44" s="22"/>
      <c r="V44" s="22"/>
      <c r="W44" s="22"/>
      <c r="X44" s="24"/>
    </row>
    <row r="45" spans="1:24" ht="66" customHeight="1" thickBot="1">
      <c r="A45" s="9" t="s">
        <v>23</v>
      </c>
      <c r="B45" s="5">
        <v>220</v>
      </c>
      <c r="C45" s="92"/>
      <c r="D45" s="83"/>
      <c r="E45" s="22"/>
      <c r="F45" s="22"/>
      <c r="G45" s="22"/>
      <c r="H45" s="22"/>
      <c r="I45" s="22"/>
      <c r="J45" s="24"/>
      <c r="K45" s="103"/>
      <c r="L45" s="22"/>
      <c r="M45" s="22"/>
      <c r="N45" s="22"/>
      <c r="O45" s="22"/>
      <c r="P45" s="22"/>
      <c r="Q45" s="24"/>
      <c r="R45" s="103"/>
      <c r="S45" s="22"/>
      <c r="T45" s="22"/>
      <c r="U45" s="22"/>
      <c r="V45" s="22"/>
      <c r="W45" s="22"/>
      <c r="X45" s="24"/>
    </row>
    <row r="46" spans="1:24" ht="15.75" thickBot="1">
      <c r="A46" s="9" t="s">
        <v>22</v>
      </c>
      <c r="B46" s="10"/>
      <c r="C46" s="92"/>
      <c r="D46" s="83"/>
      <c r="E46" s="22"/>
      <c r="F46" s="22"/>
      <c r="G46" s="22"/>
      <c r="H46" s="22"/>
      <c r="I46" s="22"/>
      <c r="J46" s="24"/>
      <c r="K46" s="103"/>
      <c r="L46" s="22"/>
      <c r="M46" s="22"/>
      <c r="N46" s="22"/>
      <c r="O46" s="22"/>
      <c r="P46" s="22"/>
      <c r="Q46" s="24"/>
      <c r="R46" s="103"/>
      <c r="S46" s="22"/>
      <c r="T46" s="22"/>
      <c r="U46" s="22"/>
      <c r="V46" s="22"/>
      <c r="W46" s="22"/>
      <c r="X46" s="24"/>
    </row>
    <row r="47" spans="1:24" ht="60" customHeight="1" thickBot="1">
      <c r="A47" s="9" t="s">
        <v>24</v>
      </c>
      <c r="B47" s="5">
        <v>230</v>
      </c>
      <c r="C47" s="92"/>
      <c r="D47" s="83"/>
      <c r="E47" s="22"/>
      <c r="F47" s="22"/>
      <c r="G47" s="22"/>
      <c r="H47" s="22"/>
      <c r="I47" s="22"/>
      <c r="J47" s="24"/>
      <c r="K47" s="103"/>
      <c r="L47" s="22"/>
      <c r="M47" s="22"/>
      <c r="N47" s="22"/>
      <c r="O47" s="22"/>
      <c r="P47" s="22"/>
      <c r="Q47" s="24"/>
      <c r="R47" s="103"/>
      <c r="S47" s="22"/>
      <c r="T47" s="22"/>
      <c r="U47" s="22"/>
      <c r="V47" s="22"/>
      <c r="W47" s="22"/>
      <c r="X47" s="24"/>
    </row>
    <row r="48" spans="1:24" ht="15.75" thickBot="1">
      <c r="A48" s="9" t="s">
        <v>22</v>
      </c>
      <c r="B48" s="10"/>
      <c r="C48" s="92"/>
      <c r="D48" s="83"/>
      <c r="E48" s="22"/>
      <c r="F48" s="22"/>
      <c r="G48" s="22"/>
      <c r="H48" s="22"/>
      <c r="I48" s="22"/>
      <c r="J48" s="24"/>
      <c r="K48" s="103"/>
      <c r="L48" s="22"/>
      <c r="M48" s="22"/>
      <c r="N48" s="22"/>
      <c r="O48" s="22"/>
      <c r="P48" s="22"/>
      <c r="Q48" s="24"/>
      <c r="R48" s="103"/>
      <c r="S48" s="22"/>
      <c r="T48" s="22"/>
      <c r="U48" s="22"/>
      <c r="V48" s="22"/>
      <c r="W48" s="22"/>
      <c r="X48" s="24"/>
    </row>
    <row r="49" spans="1:24">
      <c r="A49" s="153" t="s">
        <v>25</v>
      </c>
      <c r="B49" s="141">
        <v>240</v>
      </c>
      <c r="C49" s="155"/>
      <c r="D49" s="139"/>
      <c r="E49" s="131"/>
      <c r="F49" s="131"/>
      <c r="G49" s="131"/>
      <c r="H49" s="131"/>
      <c r="I49" s="131"/>
      <c r="J49" s="133"/>
      <c r="K49" s="139"/>
      <c r="L49" s="131"/>
      <c r="M49" s="131"/>
      <c r="N49" s="131"/>
      <c r="O49" s="131"/>
      <c r="P49" s="131"/>
      <c r="Q49" s="133"/>
      <c r="R49" s="139"/>
      <c r="S49" s="131"/>
      <c r="T49" s="131"/>
      <c r="U49" s="131"/>
      <c r="V49" s="131"/>
      <c r="W49" s="131"/>
      <c r="X49" s="133"/>
    </row>
    <row r="50" spans="1:24" ht="37.5" customHeight="1" thickBot="1">
      <c r="A50" s="154"/>
      <c r="B50" s="142"/>
      <c r="C50" s="156"/>
      <c r="D50" s="140"/>
      <c r="E50" s="132"/>
      <c r="F50" s="132"/>
      <c r="G50" s="132"/>
      <c r="H50" s="132"/>
      <c r="I50" s="132"/>
      <c r="J50" s="134"/>
      <c r="K50" s="140"/>
      <c r="L50" s="132"/>
      <c r="M50" s="132"/>
      <c r="N50" s="132"/>
      <c r="O50" s="132"/>
      <c r="P50" s="132"/>
      <c r="Q50" s="134"/>
      <c r="R50" s="140"/>
      <c r="S50" s="132"/>
      <c r="T50" s="132"/>
      <c r="U50" s="132"/>
      <c r="V50" s="132"/>
      <c r="W50" s="132"/>
      <c r="X50" s="134"/>
    </row>
    <row r="51" spans="1:24" ht="97.5" customHeight="1" thickBot="1">
      <c r="A51" s="13" t="s">
        <v>26</v>
      </c>
      <c r="B51" s="5">
        <v>250</v>
      </c>
      <c r="C51" s="92"/>
      <c r="D51" s="83">
        <f>D52+D53+D54+D55</f>
        <v>22586.739999999998</v>
      </c>
      <c r="E51" s="22">
        <f>E52+E53+E54+E55</f>
        <v>22586.739999999998</v>
      </c>
      <c r="F51" s="22">
        <f t="shared" ref="F51:I51" si="3">F52+F53+F54+F55</f>
        <v>0</v>
      </c>
      <c r="G51" s="22">
        <f t="shared" si="3"/>
        <v>0</v>
      </c>
      <c r="H51" s="22">
        <f t="shared" si="3"/>
        <v>0</v>
      </c>
      <c r="I51" s="22">
        <f t="shared" si="3"/>
        <v>0</v>
      </c>
      <c r="J51" s="24"/>
      <c r="K51" s="103">
        <f>K52+K53+K54+K55</f>
        <v>0</v>
      </c>
      <c r="L51" s="22">
        <f>L52+L53+L54+L55</f>
        <v>0</v>
      </c>
      <c r="M51" s="22">
        <f t="shared" ref="M51:P51" si="4">M52+M53+M54+M55</f>
        <v>0</v>
      </c>
      <c r="N51" s="22">
        <f t="shared" si="4"/>
        <v>0</v>
      </c>
      <c r="O51" s="22">
        <f t="shared" si="4"/>
        <v>0</v>
      </c>
      <c r="P51" s="22">
        <f t="shared" si="4"/>
        <v>0</v>
      </c>
      <c r="Q51" s="24"/>
      <c r="R51" s="103">
        <f>R52+R53+R54+R55</f>
        <v>0</v>
      </c>
      <c r="S51" s="22">
        <f>S52+S53+S54+S55</f>
        <v>0</v>
      </c>
      <c r="T51" s="22">
        <f t="shared" ref="T51:W51" si="5">T52+T53+T54+T55</f>
        <v>0</v>
      </c>
      <c r="U51" s="22">
        <f t="shared" si="5"/>
        <v>0</v>
      </c>
      <c r="V51" s="22">
        <f t="shared" si="5"/>
        <v>0</v>
      </c>
      <c r="W51" s="22">
        <f t="shared" si="5"/>
        <v>0</v>
      </c>
      <c r="X51" s="24"/>
    </row>
    <row r="52" spans="1:24" ht="36.75" customHeight="1" thickBot="1">
      <c r="A52" s="157" t="s">
        <v>42</v>
      </c>
      <c r="B52" s="5">
        <v>290</v>
      </c>
      <c r="C52" s="96" t="s">
        <v>141</v>
      </c>
      <c r="D52" s="83">
        <f>E52+F52+G52+H52+I52+J52</f>
        <v>6721.74</v>
      </c>
      <c r="E52" s="22">
        <v>6721.74</v>
      </c>
      <c r="F52" s="22"/>
      <c r="G52" s="22"/>
      <c r="H52" s="22"/>
      <c r="I52" s="22"/>
      <c r="J52" s="24"/>
      <c r="K52" s="103">
        <f>L52+M52+N52+O52+P52+Q52</f>
        <v>0</v>
      </c>
      <c r="L52" s="22">
        <v>0</v>
      </c>
      <c r="M52" s="22"/>
      <c r="N52" s="22"/>
      <c r="O52" s="22"/>
      <c r="P52" s="22"/>
      <c r="Q52" s="24"/>
      <c r="R52" s="103">
        <f>S52+T52+U52+V52+W52+X52</f>
        <v>0</v>
      </c>
      <c r="S52" s="22">
        <v>0</v>
      </c>
      <c r="T52" s="22"/>
      <c r="U52" s="22"/>
      <c r="V52" s="22"/>
      <c r="W52" s="22"/>
      <c r="X52" s="24"/>
    </row>
    <row r="53" spans="1:24" ht="25.5" customHeight="1" thickBot="1">
      <c r="A53" s="158"/>
      <c r="B53" s="5">
        <v>290</v>
      </c>
      <c r="C53" s="96" t="s">
        <v>148</v>
      </c>
      <c r="D53" s="83">
        <f>E53+F53+G53+H53+I53+J53</f>
        <v>13180</v>
      </c>
      <c r="E53" s="22">
        <v>13180</v>
      </c>
      <c r="F53" s="22"/>
      <c r="G53" s="22"/>
      <c r="H53" s="22"/>
      <c r="I53" s="22"/>
      <c r="J53" s="24"/>
      <c r="K53" s="103">
        <f>L53+M53+N53+O53+P53+Q53</f>
        <v>0</v>
      </c>
      <c r="L53" s="22">
        <v>0</v>
      </c>
      <c r="M53" s="22"/>
      <c r="N53" s="22"/>
      <c r="O53" s="22"/>
      <c r="P53" s="22"/>
      <c r="Q53" s="24"/>
      <c r="R53" s="103">
        <f>S53+T53+U53+V53+W53+X53</f>
        <v>0</v>
      </c>
      <c r="S53" s="22">
        <v>0</v>
      </c>
      <c r="T53" s="22"/>
      <c r="U53" s="22"/>
      <c r="V53" s="22"/>
      <c r="W53" s="22"/>
      <c r="X53" s="24"/>
    </row>
    <row r="54" spans="1:24" s="49" customFormat="1" ht="25.5" customHeight="1" thickBot="1">
      <c r="A54" s="158"/>
      <c r="B54" s="47">
        <v>290</v>
      </c>
      <c r="C54" s="96" t="s">
        <v>149</v>
      </c>
      <c r="D54" s="84">
        <f t="shared" ref="D54:D55" si="6">E54+F54+G54+H54+I54+J54</f>
        <v>2685</v>
      </c>
      <c r="E54" s="51">
        <v>2685</v>
      </c>
      <c r="F54" s="51"/>
      <c r="G54" s="51"/>
      <c r="H54" s="51"/>
      <c r="I54" s="51">
        <v>0</v>
      </c>
      <c r="J54" s="54"/>
      <c r="K54" s="84">
        <f t="shared" ref="K54:K55" si="7">L54+M54+N54+O54+P54+Q54</f>
        <v>0</v>
      </c>
      <c r="L54" s="51"/>
      <c r="M54" s="51"/>
      <c r="N54" s="51"/>
      <c r="O54" s="51"/>
      <c r="P54" s="51">
        <v>0</v>
      </c>
      <c r="Q54" s="54"/>
      <c r="R54" s="84">
        <f t="shared" ref="R54:R55" si="8">S54+T54+U54+V54+W54+X54</f>
        <v>0</v>
      </c>
      <c r="S54" s="51"/>
      <c r="T54" s="51"/>
      <c r="U54" s="51"/>
      <c r="V54" s="51"/>
      <c r="W54" s="51">
        <v>0</v>
      </c>
      <c r="X54" s="54"/>
    </row>
    <row r="55" spans="1:24" s="49" customFormat="1" ht="25.5" customHeight="1" thickBot="1">
      <c r="A55" s="159"/>
      <c r="B55" s="47">
        <v>290</v>
      </c>
      <c r="C55" s="95" t="s">
        <v>95</v>
      </c>
      <c r="D55" s="84">
        <f t="shared" si="6"/>
        <v>0</v>
      </c>
      <c r="E55" s="51"/>
      <c r="F55" s="51"/>
      <c r="G55" s="51"/>
      <c r="H55" s="51"/>
      <c r="I55" s="51">
        <v>0</v>
      </c>
      <c r="J55" s="54"/>
      <c r="K55" s="84">
        <f t="shared" si="7"/>
        <v>0</v>
      </c>
      <c r="L55" s="51"/>
      <c r="M55" s="51"/>
      <c r="N55" s="51"/>
      <c r="O55" s="51"/>
      <c r="P55" s="51">
        <v>0</v>
      </c>
      <c r="Q55" s="54"/>
      <c r="R55" s="84">
        <f t="shared" si="8"/>
        <v>0</v>
      </c>
      <c r="S55" s="51"/>
      <c r="T55" s="51"/>
      <c r="U55" s="51"/>
      <c r="V55" s="51"/>
      <c r="W55" s="51">
        <v>0</v>
      </c>
      <c r="X55" s="54"/>
    </row>
    <row r="56" spans="1:24" ht="72" customHeight="1" thickBot="1">
      <c r="A56" s="9" t="s">
        <v>27</v>
      </c>
      <c r="B56" s="5">
        <v>260</v>
      </c>
      <c r="C56" s="91" t="s">
        <v>12</v>
      </c>
      <c r="D56" s="83">
        <f>E56+F56+G56+H56+I56+J56</f>
        <v>3176431.62</v>
      </c>
      <c r="E56" s="22">
        <f>E58+E61+E62+E66+E67+E60+E68+E69+E70+E63+E65+E59</f>
        <v>1648707.04</v>
      </c>
      <c r="F56" s="22">
        <f>F58+F61+F62+F66+F67+F60+F68+F69+F70+F63+F65+F64</f>
        <v>1527724.58</v>
      </c>
      <c r="G56" s="22">
        <f t="shared" ref="G56:J56" si="9">G58+G61+G62+G66+G67+G60+G68+G69+G70+G63+G65</f>
        <v>0</v>
      </c>
      <c r="H56" s="22">
        <f t="shared" si="9"/>
        <v>0</v>
      </c>
      <c r="I56" s="22">
        <f t="shared" si="9"/>
        <v>0</v>
      </c>
      <c r="J56" s="22">
        <f t="shared" si="9"/>
        <v>0</v>
      </c>
      <c r="K56" s="103">
        <f>L56+M56+N56+O56+P56+Q56</f>
        <v>1507734</v>
      </c>
      <c r="L56" s="22">
        <f>L58+L61+L62+L66+L67+L60+L68+L69+L70+L63+L65</f>
        <v>1492351</v>
      </c>
      <c r="M56" s="22">
        <f t="shared" ref="M56:Q56" si="10">M58+M61+M62+M66+M67+M60+M68+M69+M70+M63+M65</f>
        <v>15383</v>
      </c>
      <c r="N56" s="22">
        <f t="shared" si="10"/>
        <v>0</v>
      </c>
      <c r="O56" s="22">
        <f t="shared" si="10"/>
        <v>0</v>
      </c>
      <c r="P56" s="22">
        <f t="shared" si="10"/>
        <v>0</v>
      </c>
      <c r="Q56" s="22">
        <f t="shared" si="10"/>
        <v>0</v>
      </c>
      <c r="R56" s="103">
        <f>S56+T56+U56+V56+W56+X56</f>
        <v>671232</v>
      </c>
      <c r="S56" s="22">
        <f>S58+S61+S62+S66+S67+S60+S68+S69+S70+S63+S65</f>
        <v>654899</v>
      </c>
      <c r="T56" s="22">
        <f t="shared" ref="T56:X56" si="11">T58+T61+T62+T66+T67+T60+T68+T69+T70+T63+T65</f>
        <v>16333</v>
      </c>
      <c r="U56" s="22">
        <f t="shared" si="11"/>
        <v>0</v>
      </c>
      <c r="V56" s="22">
        <f t="shared" si="11"/>
        <v>0</v>
      </c>
      <c r="W56" s="22">
        <f t="shared" si="11"/>
        <v>0</v>
      </c>
      <c r="X56" s="22">
        <f t="shared" si="11"/>
        <v>0</v>
      </c>
    </row>
    <row r="57" spans="1:24" ht="15.75" thickBot="1">
      <c r="A57" s="13" t="s">
        <v>22</v>
      </c>
      <c r="B57" s="23"/>
      <c r="C57" s="97"/>
      <c r="D57" s="86"/>
      <c r="E57" s="22"/>
      <c r="F57" s="22"/>
      <c r="G57" s="22"/>
      <c r="H57" s="22"/>
      <c r="I57" s="22"/>
      <c r="J57" s="24"/>
      <c r="K57" s="86"/>
      <c r="L57" s="22"/>
      <c r="M57" s="22"/>
      <c r="N57" s="22"/>
      <c r="O57" s="22"/>
      <c r="P57" s="22"/>
      <c r="Q57" s="24"/>
      <c r="R57" s="86"/>
      <c r="S57" s="22"/>
      <c r="T57" s="22"/>
      <c r="U57" s="22"/>
      <c r="V57" s="22"/>
      <c r="W57" s="22"/>
      <c r="X57" s="24"/>
    </row>
    <row r="58" spans="1:24" s="49" customFormat="1" ht="24.75" customHeight="1" thickBot="1">
      <c r="A58" s="52" t="s">
        <v>38</v>
      </c>
      <c r="B58" s="52">
        <v>221</v>
      </c>
      <c r="C58" s="95" t="s">
        <v>115</v>
      </c>
      <c r="D58" s="87">
        <f t="shared" ref="D58:D70" si="12">E58+F58+G58+H58+I58+J58</f>
        <v>10894.29</v>
      </c>
      <c r="E58" s="51">
        <v>10894.29</v>
      </c>
      <c r="F58" s="51"/>
      <c r="G58" s="51"/>
      <c r="H58" s="51"/>
      <c r="I58" s="51"/>
      <c r="J58" s="54"/>
      <c r="K58" s="87">
        <f t="shared" ref="K58:K70" si="13">L58+M58+N58+O58+P58+Q58</f>
        <v>16800</v>
      </c>
      <c r="L58" s="51">
        <v>16800</v>
      </c>
      <c r="M58" s="51"/>
      <c r="N58" s="51"/>
      <c r="O58" s="51"/>
      <c r="P58" s="51"/>
      <c r="Q58" s="54"/>
      <c r="R58" s="87">
        <f t="shared" ref="R58:R70" si="14">S58+T58+U58+V58+W58+X58</f>
        <v>16800</v>
      </c>
      <c r="S58" s="51">
        <v>16800</v>
      </c>
      <c r="T58" s="51"/>
      <c r="U58" s="51"/>
      <c r="V58" s="51"/>
      <c r="W58" s="51"/>
      <c r="X58" s="54"/>
    </row>
    <row r="59" spans="1:24" s="49" customFormat="1" ht="24.75" customHeight="1" thickBot="1">
      <c r="A59" s="52" t="s">
        <v>38</v>
      </c>
      <c r="B59" s="52">
        <v>221</v>
      </c>
      <c r="C59" s="95" t="s">
        <v>120</v>
      </c>
      <c r="D59" s="87">
        <f t="shared" ref="D59" si="15">E59+F59+G59+H59+I59+J59</f>
        <v>4419.13</v>
      </c>
      <c r="E59" s="51">
        <v>4419.13</v>
      </c>
      <c r="F59" s="51"/>
      <c r="G59" s="51"/>
      <c r="H59" s="51"/>
      <c r="I59" s="51"/>
      <c r="J59" s="54"/>
      <c r="K59" s="87"/>
      <c r="L59" s="51"/>
      <c r="M59" s="51"/>
      <c r="N59" s="51"/>
      <c r="O59" s="51"/>
      <c r="P59" s="51"/>
      <c r="Q59" s="54"/>
      <c r="R59" s="87"/>
      <c r="S59" s="51"/>
      <c r="T59" s="51"/>
      <c r="U59" s="51"/>
      <c r="V59" s="51"/>
      <c r="W59" s="51"/>
      <c r="X59" s="54"/>
    </row>
    <row r="60" spans="1:24" s="49" customFormat="1" ht="30.75" thickBot="1">
      <c r="A60" s="52" t="s">
        <v>43</v>
      </c>
      <c r="B60" s="52">
        <v>222</v>
      </c>
      <c r="C60" s="95" t="s">
        <v>115</v>
      </c>
      <c r="D60" s="87">
        <f t="shared" si="12"/>
        <v>0</v>
      </c>
      <c r="E60" s="51">
        <v>0</v>
      </c>
      <c r="F60" s="51"/>
      <c r="G60" s="51"/>
      <c r="H60" s="51"/>
      <c r="I60" s="51"/>
      <c r="J60" s="54"/>
      <c r="K60" s="87">
        <f t="shared" si="13"/>
        <v>0</v>
      </c>
      <c r="L60" s="51">
        <v>0</v>
      </c>
      <c r="M60" s="51"/>
      <c r="N60" s="51"/>
      <c r="O60" s="51"/>
      <c r="P60" s="51"/>
      <c r="Q60" s="54"/>
      <c r="R60" s="87">
        <f t="shared" si="14"/>
        <v>0</v>
      </c>
      <c r="S60" s="51">
        <v>0</v>
      </c>
      <c r="T60" s="51"/>
      <c r="U60" s="51"/>
      <c r="V60" s="51"/>
      <c r="W60" s="51"/>
      <c r="X60" s="54"/>
    </row>
    <row r="61" spans="1:24" s="49" customFormat="1" ht="30.75" thickBot="1">
      <c r="A61" s="52" t="s">
        <v>39</v>
      </c>
      <c r="B61" s="52">
        <v>223</v>
      </c>
      <c r="C61" s="95" t="s">
        <v>120</v>
      </c>
      <c r="D61" s="87">
        <f t="shared" si="12"/>
        <v>1416339.96</v>
      </c>
      <c r="E61" s="51">
        <v>1416339.96</v>
      </c>
      <c r="F61" s="51"/>
      <c r="G61" s="51"/>
      <c r="H61" s="51"/>
      <c r="I61" s="51"/>
      <c r="J61" s="54"/>
      <c r="K61" s="87">
        <f t="shared" si="13"/>
        <v>1235832</v>
      </c>
      <c r="L61" s="51">
        <v>1235832</v>
      </c>
      <c r="M61" s="51"/>
      <c r="N61" s="51"/>
      <c r="O61" s="51"/>
      <c r="P61" s="51"/>
      <c r="Q61" s="54"/>
      <c r="R61" s="87">
        <f t="shared" si="14"/>
        <v>398380</v>
      </c>
      <c r="S61" s="51">
        <v>398380</v>
      </c>
      <c r="T61" s="51"/>
      <c r="U61" s="51"/>
      <c r="V61" s="51"/>
      <c r="W61" s="51"/>
      <c r="X61" s="54"/>
    </row>
    <row r="62" spans="1:24" s="49" customFormat="1" ht="45.75" thickBot="1">
      <c r="A62" s="52" t="s">
        <v>40</v>
      </c>
      <c r="B62" s="52">
        <v>225</v>
      </c>
      <c r="C62" s="95" t="s">
        <v>120</v>
      </c>
      <c r="D62" s="87">
        <f t="shared" si="12"/>
        <v>67900</v>
      </c>
      <c r="E62" s="51">
        <v>67900</v>
      </c>
      <c r="F62" s="51"/>
      <c r="G62" s="51"/>
      <c r="H62" s="51"/>
      <c r="I62" s="51"/>
      <c r="J62" s="54"/>
      <c r="K62" s="87">
        <f t="shared" si="13"/>
        <v>95581</v>
      </c>
      <c r="L62" s="51">
        <v>95581</v>
      </c>
      <c r="M62" s="51"/>
      <c r="N62" s="51"/>
      <c r="O62" s="51"/>
      <c r="P62" s="51"/>
      <c r="Q62" s="54"/>
      <c r="R62" s="87">
        <f t="shared" si="14"/>
        <v>95581</v>
      </c>
      <c r="S62" s="51">
        <v>95581</v>
      </c>
      <c r="T62" s="51"/>
      <c r="U62" s="51"/>
      <c r="V62" s="51"/>
      <c r="W62" s="51"/>
      <c r="X62" s="54"/>
    </row>
    <row r="63" spans="1:24" s="49" customFormat="1" ht="45.75" thickBot="1">
      <c r="A63" s="52" t="s">
        <v>40</v>
      </c>
      <c r="B63" s="52">
        <v>225</v>
      </c>
      <c r="C63" s="95" t="s">
        <v>126</v>
      </c>
      <c r="D63" s="87">
        <f t="shared" ref="D63" si="16">E63+F63+G63+H63+I63+J63</f>
        <v>153507.71</v>
      </c>
      <c r="E63" s="51"/>
      <c r="F63" s="51">
        <v>153507.71</v>
      </c>
      <c r="G63" s="51"/>
      <c r="H63" s="51"/>
      <c r="I63" s="51"/>
      <c r="J63" s="54"/>
      <c r="K63" s="87">
        <f t="shared" si="13"/>
        <v>0</v>
      </c>
      <c r="L63" s="51"/>
      <c r="M63" s="51">
        <v>0</v>
      </c>
      <c r="N63" s="51"/>
      <c r="O63" s="51"/>
      <c r="P63" s="51"/>
      <c r="Q63" s="54"/>
      <c r="R63" s="87">
        <f t="shared" si="14"/>
        <v>0</v>
      </c>
      <c r="S63" s="51"/>
      <c r="T63" s="51">
        <v>0</v>
      </c>
      <c r="U63" s="51"/>
      <c r="V63" s="51"/>
      <c r="W63" s="51"/>
      <c r="X63" s="54"/>
    </row>
    <row r="64" spans="1:24" s="49" customFormat="1" ht="45.75" thickBot="1">
      <c r="A64" s="52" t="s">
        <v>40</v>
      </c>
      <c r="B64" s="52">
        <v>225</v>
      </c>
      <c r="C64" s="95" t="s">
        <v>140</v>
      </c>
      <c r="D64" s="87">
        <f t="shared" ref="D64" si="17">E64+F64+G64+H64+I64+J64</f>
        <v>1341600</v>
      </c>
      <c r="E64" s="51"/>
      <c r="F64" s="51">
        <v>1341600</v>
      </c>
      <c r="G64" s="51"/>
      <c r="H64" s="51"/>
      <c r="I64" s="51"/>
      <c r="J64" s="54"/>
      <c r="K64" s="87">
        <f t="shared" ref="K64" si="18">L64+M64+N64+O64+P64+Q64</f>
        <v>0</v>
      </c>
      <c r="L64" s="51"/>
      <c r="M64" s="51">
        <v>0</v>
      </c>
      <c r="N64" s="51"/>
      <c r="O64" s="51"/>
      <c r="P64" s="51"/>
      <c r="Q64" s="54"/>
      <c r="R64" s="87">
        <f t="shared" ref="R64" si="19">S64+T64+U64+V64+W64+X64</f>
        <v>0</v>
      </c>
      <c r="S64" s="51"/>
      <c r="T64" s="51">
        <v>0</v>
      </c>
      <c r="U64" s="51"/>
      <c r="V64" s="51"/>
      <c r="W64" s="51"/>
      <c r="X64" s="54"/>
    </row>
    <row r="65" spans="1:24" s="49" customFormat="1" ht="51" customHeight="1" thickBot="1">
      <c r="A65" s="52" t="s">
        <v>40</v>
      </c>
      <c r="B65" s="61">
        <v>225</v>
      </c>
      <c r="C65" s="95" t="s">
        <v>125</v>
      </c>
      <c r="D65" s="84">
        <f t="shared" si="12"/>
        <v>17050</v>
      </c>
      <c r="E65" s="51"/>
      <c r="F65" s="51">
        <v>17050</v>
      </c>
      <c r="G65" s="51"/>
      <c r="H65" s="51"/>
      <c r="I65" s="51">
        <v>0</v>
      </c>
      <c r="J65" s="54"/>
      <c r="K65" s="84">
        <f t="shared" si="13"/>
        <v>0</v>
      </c>
      <c r="L65" s="51"/>
      <c r="M65" s="51"/>
      <c r="N65" s="51"/>
      <c r="O65" s="51"/>
      <c r="P65" s="51">
        <v>0</v>
      </c>
      <c r="Q65" s="54"/>
      <c r="R65" s="84">
        <f t="shared" si="14"/>
        <v>0</v>
      </c>
      <c r="S65" s="51"/>
      <c r="T65" s="51"/>
      <c r="U65" s="51"/>
      <c r="V65" s="51"/>
      <c r="W65" s="51">
        <v>0</v>
      </c>
      <c r="X65" s="54"/>
    </row>
    <row r="66" spans="1:24" s="49" customFormat="1" ht="30.75" thickBot="1">
      <c r="A66" s="52" t="s">
        <v>92</v>
      </c>
      <c r="B66" s="52">
        <v>226</v>
      </c>
      <c r="C66" s="95" t="s">
        <v>120</v>
      </c>
      <c r="D66" s="87">
        <f t="shared" si="12"/>
        <v>106481.36</v>
      </c>
      <c r="E66" s="51">
        <v>106481.36</v>
      </c>
      <c r="F66" s="51"/>
      <c r="G66" s="51"/>
      <c r="H66" s="51"/>
      <c r="I66" s="51"/>
      <c r="J66" s="54"/>
      <c r="K66" s="87">
        <f t="shared" si="13"/>
        <v>126151</v>
      </c>
      <c r="L66" s="51">
        <v>126151</v>
      </c>
      <c r="M66" s="51"/>
      <c r="N66" s="51"/>
      <c r="O66" s="51"/>
      <c r="P66" s="51"/>
      <c r="Q66" s="54"/>
      <c r="R66" s="87">
        <f t="shared" si="14"/>
        <v>126151</v>
      </c>
      <c r="S66" s="51">
        <v>126151</v>
      </c>
      <c r="T66" s="51"/>
      <c r="U66" s="51"/>
      <c r="V66" s="51"/>
      <c r="W66" s="51"/>
      <c r="X66" s="54"/>
    </row>
    <row r="67" spans="1:24" s="49" customFormat="1" ht="30.75" thickBot="1">
      <c r="A67" s="52" t="s">
        <v>92</v>
      </c>
      <c r="B67" s="52">
        <v>226</v>
      </c>
      <c r="C67" s="95" t="s">
        <v>115</v>
      </c>
      <c r="D67" s="87">
        <f t="shared" si="12"/>
        <v>42672.3</v>
      </c>
      <c r="E67" s="51">
        <v>42672.3</v>
      </c>
      <c r="F67" s="51"/>
      <c r="G67" s="51"/>
      <c r="H67" s="51"/>
      <c r="I67" s="51"/>
      <c r="J67" s="54"/>
      <c r="K67" s="87">
        <f t="shared" si="13"/>
        <v>17987</v>
      </c>
      <c r="L67" s="51">
        <v>17987</v>
      </c>
      <c r="M67" s="51"/>
      <c r="N67" s="51"/>
      <c r="O67" s="51"/>
      <c r="P67" s="51"/>
      <c r="Q67" s="54"/>
      <c r="R67" s="87">
        <f t="shared" si="14"/>
        <v>17987</v>
      </c>
      <c r="S67" s="51">
        <v>17987</v>
      </c>
      <c r="T67" s="51"/>
      <c r="U67" s="51"/>
      <c r="V67" s="51"/>
      <c r="W67" s="51"/>
      <c r="X67" s="54"/>
    </row>
    <row r="68" spans="1:24" s="49" customFormat="1" ht="30.75" thickBot="1">
      <c r="A68" s="52" t="s">
        <v>92</v>
      </c>
      <c r="B68" s="52">
        <v>226</v>
      </c>
      <c r="C68" s="95" t="s">
        <v>124</v>
      </c>
      <c r="D68" s="87">
        <f t="shared" si="12"/>
        <v>0</v>
      </c>
      <c r="E68" s="51"/>
      <c r="F68" s="51">
        <v>0</v>
      </c>
      <c r="G68" s="51"/>
      <c r="H68" s="51"/>
      <c r="I68" s="51"/>
      <c r="J68" s="54"/>
      <c r="K68" s="87">
        <f t="shared" si="13"/>
        <v>15383</v>
      </c>
      <c r="L68" s="51"/>
      <c r="M68" s="51">
        <v>15383</v>
      </c>
      <c r="N68" s="51"/>
      <c r="O68" s="51"/>
      <c r="P68" s="51"/>
      <c r="Q68" s="54"/>
      <c r="R68" s="87">
        <f t="shared" si="14"/>
        <v>16333</v>
      </c>
      <c r="S68" s="51"/>
      <c r="T68" s="51">
        <v>16333</v>
      </c>
      <c r="U68" s="51"/>
      <c r="V68" s="51"/>
      <c r="W68" s="51"/>
      <c r="X68" s="54"/>
    </row>
    <row r="69" spans="1:24" s="49" customFormat="1" ht="30.75" thickBot="1">
      <c r="A69" s="52" t="s">
        <v>92</v>
      </c>
      <c r="B69" s="52">
        <v>226</v>
      </c>
      <c r="C69" s="95" t="s">
        <v>125</v>
      </c>
      <c r="D69" s="87">
        <f t="shared" ref="D69" si="20">E69+F69+G69+H69+I69+J69</f>
        <v>15566.87</v>
      </c>
      <c r="E69" s="51"/>
      <c r="F69" s="51">
        <v>15566.87</v>
      </c>
      <c r="G69" s="51"/>
      <c r="H69" s="51"/>
      <c r="I69" s="51"/>
      <c r="J69" s="54"/>
      <c r="K69" s="87">
        <f t="shared" si="13"/>
        <v>0</v>
      </c>
      <c r="L69" s="51"/>
      <c r="M69" s="51">
        <v>0</v>
      </c>
      <c r="N69" s="51"/>
      <c r="O69" s="51"/>
      <c r="P69" s="51"/>
      <c r="Q69" s="54"/>
      <c r="R69" s="87">
        <f t="shared" si="14"/>
        <v>0</v>
      </c>
      <c r="S69" s="51"/>
      <c r="T69" s="51">
        <v>0</v>
      </c>
      <c r="U69" s="51"/>
      <c r="V69" s="51"/>
      <c r="W69" s="51"/>
      <c r="X69" s="54"/>
    </row>
    <row r="70" spans="1:24" s="49" customFormat="1" ht="33" customHeight="1" thickBot="1">
      <c r="A70" s="52" t="s">
        <v>92</v>
      </c>
      <c r="B70" s="47">
        <v>226</v>
      </c>
      <c r="C70" s="95" t="s">
        <v>44</v>
      </c>
      <c r="D70" s="84">
        <f t="shared" si="12"/>
        <v>0</v>
      </c>
      <c r="E70" s="51"/>
      <c r="F70" s="51"/>
      <c r="G70" s="51"/>
      <c r="H70" s="51"/>
      <c r="I70" s="51">
        <v>0</v>
      </c>
      <c r="J70" s="54"/>
      <c r="K70" s="84">
        <f t="shared" si="13"/>
        <v>0</v>
      </c>
      <c r="L70" s="51"/>
      <c r="M70" s="51"/>
      <c r="N70" s="51"/>
      <c r="O70" s="51"/>
      <c r="P70" s="51">
        <v>0</v>
      </c>
      <c r="Q70" s="54"/>
      <c r="R70" s="84">
        <f t="shared" si="14"/>
        <v>0</v>
      </c>
      <c r="S70" s="51"/>
      <c r="T70" s="51"/>
      <c r="U70" s="51"/>
      <c r="V70" s="51"/>
      <c r="W70" s="51">
        <v>0</v>
      </c>
      <c r="X70" s="54"/>
    </row>
    <row r="71" spans="1:24" s="49" customFormat="1" ht="53.25" customHeight="1" thickBot="1">
      <c r="A71" s="50" t="s">
        <v>28</v>
      </c>
      <c r="B71" s="47">
        <v>300</v>
      </c>
      <c r="C71" s="90" t="s">
        <v>12</v>
      </c>
      <c r="D71" s="84">
        <f>E71+F71+G71+H71+I71+J71</f>
        <v>593720.74</v>
      </c>
      <c r="E71" s="51">
        <f>E72+E73+E74+E75+E76+E77+E78+E79+E81+E82</f>
        <v>277023.74</v>
      </c>
      <c r="F71" s="51">
        <f>F72+F73+F74+F75+F76+F77+F78+F79+F81+F80</f>
        <v>211697</v>
      </c>
      <c r="G71" s="51">
        <f t="shared" ref="G71:I71" si="21">G72+G73+G74+G75+G76+G77+G78+G79+G81</f>
        <v>0</v>
      </c>
      <c r="H71" s="51">
        <f t="shared" si="21"/>
        <v>0</v>
      </c>
      <c r="I71" s="51">
        <f t="shared" si="21"/>
        <v>105000</v>
      </c>
      <c r="J71" s="54">
        <f t="shared" ref="J71" si="22">J72+J75+J77+J78</f>
        <v>0</v>
      </c>
      <c r="K71" s="84">
        <f>L71+M71+N71+O71+P71+Q71</f>
        <v>528574.5</v>
      </c>
      <c r="L71" s="51">
        <f>L72+L73+L74+L75+L76+L77+L78+L79+L81+L82</f>
        <v>213211.5</v>
      </c>
      <c r="M71" s="51">
        <f>M72+M73+M74+M75+M76+M77+M78+M79+M81</f>
        <v>222363</v>
      </c>
      <c r="N71" s="51">
        <f t="shared" ref="N71:P71" si="23">N72+N73+N74+N75+N76+N77+N78+N79+N81</f>
        <v>0</v>
      </c>
      <c r="O71" s="51">
        <f t="shared" si="23"/>
        <v>0</v>
      </c>
      <c r="P71" s="51">
        <f t="shared" si="23"/>
        <v>93000</v>
      </c>
      <c r="Q71" s="54">
        <f t="shared" ref="Q71" si="24">Q72+Q75+Q77+Q78</f>
        <v>0</v>
      </c>
      <c r="R71" s="84">
        <f>S71+T71+U71+V71+W71+X71</f>
        <v>501734.5</v>
      </c>
      <c r="S71" s="51">
        <f>S72+S73+S74+S75+S76+S77+S78+S79+S81+S82</f>
        <v>213211.5</v>
      </c>
      <c r="T71" s="51">
        <f>T72+T73+T74+T75+T76+T77+T78+T79+T81</f>
        <v>195523</v>
      </c>
      <c r="U71" s="51">
        <f t="shared" ref="U71:W71" si="25">U72+U73+U74+U75+U76+U77+U78+U79+U81</f>
        <v>0</v>
      </c>
      <c r="V71" s="51">
        <f t="shared" si="25"/>
        <v>0</v>
      </c>
      <c r="W71" s="51">
        <f t="shared" si="25"/>
        <v>93000</v>
      </c>
      <c r="X71" s="54">
        <f t="shared" ref="X71" si="26">X72+X75+X77+X78</f>
        <v>0</v>
      </c>
    </row>
    <row r="72" spans="1:24" s="49" customFormat="1" ht="45" customHeight="1" thickBot="1">
      <c r="A72" s="150" t="s">
        <v>41</v>
      </c>
      <c r="B72" s="47">
        <v>310</v>
      </c>
      <c r="C72" s="95" t="s">
        <v>121</v>
      </c>
      <c r="D72" s="84">
        <f t="shared" ref="D72:D77" si="27">E72+F72+G72+H72+I72+J72</f>
        <v>0</v>
      </c>
      <c r="E72" s="51">
        <v>0</v>
      </c>
      <c r="F72" s="51"/>
      <c r="G72" s="51"/>
      <c r="H72" s="51"/>
      <c r="I72" s="51"/>
      <c r="J72" s="54"/>
      <c r="K72" s="84">
        <f t="shared" ref="K72:K77" si="28">L72+M72+N72+O72+P72+Q72</f>
        <v>0</v>
      </c>
      <c r="L72" s="51">
        <v>0</v>
      </c>
      <c r="M72" s="51"/>
      <c r="N72" s="51"/>
      <c r="O72" s="51"/>
      <c r="P72" s="51"/>
      <c r="Q72" s="54"/>
      <c r="R72" s="84">
        <f t="shared" ref="R72:R77" si="29">S72+T72+U72+V72+W72+X72</f>
        <v>0</v>
      </c>
      <c r="S72" s="51">
        <v>0</v>
      </c>
      <c r="T72" s="51"/>
      <c r="U72" s="51"/>
      <c r="V72" s="51"/>
      <c r="W72" s="51"/>
      <c r="X72" s="54"/>
    </row>
    <row r="73" spans="1:24" s="49" customFormat="1" ht="45" customHeight="1" thickBot="1">
      <c r="A73" s="151"/>
      <c r="B73" s="47">
        <v>310</v>
      </c>
      <c r="C73" s="95" t="s">
        <v>115</v>
      </c>
      <c r="D73" s="84">
        <f t="shared" ref="D73" si="30">E73+F73+G73+H73+I73+J73</f>
        <v>14252</v>
      </c>
      <c r="E73" s="51">
        <v>14252</v>
      </c>
      <c r="F73" s="51"/>
      <c r="G73" s="51"/>
      <c r="H73" s="51"/>
      <c r="I73" s="51"/>
      <c r="J73" s="54"/>
      <c r="K73" s="84">
        <f t="shared" si="28"/>
        <v>20000</v>
      </c>
      <c r="L73" s="51">
        <v>20000</v>
      </c>
      <c r="M73" s="51"/>
      <c r="N73" s="51"/>
      <c r="O73" s="51"/>
      <c r="P73" s="51"/>
      <c r="Q73" s="54"/>
      <c r="R73" s="84">
        <f t="shared" si="29"/>
        <v>20000</v>
      </c>
      <c r="S73" s="51">
        <v>20000</v>
      </c>
      <c r="T73" s="51"/>
      <c r="U73" s="51"/>
      <c r="V73" s="51"/>
      <c r="W73" s="51"/>
      <c r="X73" s="54"/>
    </row>
    <row r="74" spans="1:24" s="49" customFormat="1" ht="45.75" customHeight="1" thickBot="1">
      <c r="A74" s="152"/>
      <c r="B74" s="47">
        <v>310</v>
      </c>
      <c r="C74" s="95" t="s">
        <v>94</v>
      </c>
      <c r="D74" s="84">
        <f t="shared" si="27"/>
        <v>0</v>
      </c>
      <c r="E74" s="51"/>
      <c r="F74" s="51"/>
      <c r="G74" s="51"/>
      <c r="H74" s="51"/>
      <c r="I74" s="51">
        <v>0</v>
      </c>
      <c r="J74" s="54"/>
      <c r="K74" s="84">
        <f t="shared" si="28"/>
        <v>0</v>
      </c>
      <c r="L74" s="51"/>
      <c r="M74" s="51"/>
      <c r="N74" s="51"/>
      <c r="O74" s="51"/>
      <c r="P74" s="51">
        <v>0</v>
      </c>
      <c r="Q74" s="54"/>
      <c r="R74" s="84">
        <f t="shared" si="29"/>
        <v>0</v>
      </c>
      <c r="S74" s="51"/>
      <c r="T74" s="51"/>
      <c r="U74" s="51"/>
      <c r="V74" s="51"/>
      <c r="W74" s="51">
        <v>0</v>
      </c>
      <c r="X74" s="54"/>
    </row>
    <row r="75" spans="1:24" s="49" customFormat="1" ht="63" customHeight="1" thickBot="1">
      <c r="A75" s="161" t="s">
        <v>45</v>
      </c>
      <c r="B75" s="47">
        <v>340</v>
      </c>
      <c r="C75" s="95" t="s">
        <v>116</v>
      </c>
      <c r="D75" s="84">
        <f t="shared" si="27"/>
        <v>230998.74</v>
      </c>
      <c r="E75" s="51">
        <v>230998.74</v>
      </c>
      <c r="F75" s="51"/>
      <c r="G75" s="51"/>
      <c r="H75" s="51"/>
      <c r="I75" s="51"/>
      <c r="J75" s="54"/>
      <c r="K75" s="84">
        <f t="shared" si="28"/>
        <v>147757</v>
      </c>
      <c r="L75" s="51">
        <v>147757</v>
      </c>
      <c r="M75" s="51"/>
      <c r="N75" s="51"/>
      <c r="O75" s="51"/>
      <c r="P75" s="51"/>
      <c r="Q75" s="54"/>
      <c r="R75" s="84">
        <f t="shared" si="29"/>
        <v>147757</v>
      </c>
      <c r="S75" s="51">
        <v>147757</v>
      </c>
      <c r="T75" s="51"/>
      <c r="U75" s="51"/>
      <c r="V75" s="51"/>
      <c r="W75" s="51"/>
      <c r="X75" s="54"/>
    </row>
    <row r="76" spans="1:24" s="49" customFormat="1" ht="35.25" customHeight="1" thickBot="1">
      <c r="A76" s="162"/>
      <c r="B76" s="47">
        <v>340</v>
      </c>
      <c r="C76" s="95" t="s">
        <v>121</v>
      </c>
      <c r="D76" s="84">
        <f t="shared" ref="D76" si="31">E76+F76+G76+H76+I76+J76</f>
        <v>1470</v>
      </c>
      <c r="E76" s="51">
        <v>1470</v>
      </c>
      <c r="F76" s="51"/>
      <c r="G76" s="51"/>
      <c r="H76" s="51"/>
      <c r="I76" s="51"/>
      <c r="J76" s="54"/>
      <c r="K76" s="84">
        <f t="shared" si="28"/>
        <v>0</v>
      </c>
      <c r="L76" s="51">
        <v>0</v>
      </c>
      <c r="M76" s="51"/>
      <c r="N76" s="51"/>
      <c r="O76" s="51"/>
      <c r="P76" s="51"/>
      <c r="Q76" s="54"/>
      <c r="R76" s="84">
        <f t="shared" si="29"/>
        <v>0</v>
      </c>
      <c r="S76" s="51">
        <v>0</v>
      </c>
      <c r="T76" s="51"/>
      <c r="U76" s="51"/>
      <c r="V76" s="51"/>
      <c r="W76" s="51"/>
      <c r="X76" s="54"/>
    </row>
    <row r="77" spans="1:24" s="49" customFormat="1" ht="72.75" customHeight="1" thickBot="1">
      <c r="A77" s="62" t="s">
        <v>45</v>
      </c>
      <c r="B77" s="47">
        <v>340</v>
      </c>
      <c r="C77" s="95" t="s">
        <v>44</v>
      </c>
      <c r="D77" s="84">
        <f t="shared" si="27"/>
        <v>105000</v>
      </c>
      <c r="E77" s="51"/>
      <c r="F77" s="51"/>
      <c r="G77" s="51"/>
      <c r="H77" s="51"/>
      <c r="I77" s="51">
        <v>105000</v>
      </c>
      <c r="J77" s="54"/>
      <c r="K77" s="84">
        <f t="shared" si="28"/>
        <v>93000</v>
      </c>
      <c r="L77" s="51"/>
      <c r="M77" s="51"/>
      <c r="N77" s="51"/>
      <c r="O77" s="51"/>
      <c r="P77" s="51">
        <v>93000</v>
      </c>
      <c r="Q77" s="54"/>
      <c r="R77" s="84">
        <f t="shared" si="29"/>
        <v>93000</v>
      </c>
      <c r="S77" s="51"/>
      <c r="T77" s="51"/>
      <c r="U77" s="51"/>
      <c r="V77" s="51"/>
      <c r="W77" s="51">
        <v>93000</v>
      </c>
      <c r="X77" s="54"/>
    </row>
    <row r="78" spans="1:24" s="49" customFormat="1" ht="83.25" customHeight="1" thickBot="1">
      <c r="A78" s="50" t="s">
        <v>45</v>
      </c>
      <c r="B78" s="47">
        <v>340</v>
      </c>
      <c r="C78" s="95" t="s">
        <v>132</v>
      </c>
      <c r="D78" s="84">
        <f>E78+F78+G78+H78+I78+J78</f>
        <v>53674</v>
      </c>
      <c r="E78" s="51"/>
      <c r="F78" s="51">
        <v>53674</v>
      </c>
      <c r="G78" s="51"/>
      <c r="H78" s="51"/>
      <c r="I78" s="51"/>
      <c r="J78" s="54"/>
      <c r="K78" s="84">
        <f>L78+M78+N78+O78+P78+Q78</f>
        <v>60233</v>
      </c>
      <c r="L78" s="51"/>
      <c r="M78" s="51">
        <v>60233</v>
      </c>
      <c r="N78" s="51"/>
      <c r="O78" s="51"/>
      <c r="P78" s="51"/>
      <c r="Q78" s="54"/>
      <c r="R78" s="84">
        <f>S78+T78+U78+V78+W78+X78</f>
        <v>46982</v>
      </c>
      <c r="S78" s="51"/>
      <c r="T78" s="51">
        <v>46982</v>
      </c>
      <c r="U78" s="51"/>
      <c r="V78" s="51"/>
      <c r="W78" s="51"/>
      <c r="X78" s="54"/>
    </row>
    <row r="79" spans="1:24" s="49" customFormat="1" ht="83.25" customHeight="1" thickBot="1">
      <c r="A79" s="50" t="s">
        <v>45</v>
      </c>
      <c r="B79" s="47">
        <v>340</v>
      </c>
      <c r="C79" s="95" t="s">
        <v>122</v>
      </c>
      <c r="D79" s="84">
        <f>E79+F79+G79+H79+I79+J79</f>
        <v>83855</v>
      </c>
      <c r="E79" s="51"/>
      <c r="F79" s="51">
        <v>83855</v>
      </c>
      <c r="G79" s="51"/>
      <c r="H79" s="51"/>
      <c r="I79" s="51"/>
      <c r="J79" s="54"/>
      <c r="K79" s="84">
        <f>L79+M79+N79+O79+P79+Q79</f>
        <v>100361</v>
      </c>
      <c r="L79" s="51"/>
      <c r="M79" s="51">
        <v>100361</v>
      </c>
      <c r="N79" s="51"/>
      <c r="O79" s="51"/>
      <c r="P79" s="51"/>
      <c r="Q79" s="54"/>
      <c r="R79" s="84">
        <f>S79+T79+U79+V79+W79+X79</f>
        <v>100361</v>
      </c>
      <c r="S79" s="51"/>
      <c r="T79" s="51">
        <v>100361</v>
      </c>
      <c r="U79" s="51"/>
      <c r="V79" s="51"/>
      <c r="W79" s="51"/>
      <c r="X79" s="54"/>
    </row>
    <row r="80" spans="1:24" s="49" customFormat="1" ht="66.75" customHeight="1" thickBot="1">
      <c r="A80" s="50" t="s">
        <v>45</v>
      </c>
      <c r="B80" s="47"/>
      <c r="C80" s="95" t="s">
        <v>125</v>
      </c>
      <c r="D80" s="84">
        <f>F80</f>
        <v>2700</v>
      </c>
      <c r="E80" s="51"/>
      <c r="F80" s="51">
        <v>2700</v>
      </c>
      <c r="G80" s="51"/>
      <c r="H80" s="51"/>
      <c r="I80" s="51"/>
      <c r="J80" s="54"/>
      <c r="K80" s="84"/>
      <c r="L80" s="51"/>
      <c r="M80" s="51"/>
      <c r="N80" s="51"/>
      <c r="O80" s="51"/>
      <c r="P80" s="51"/>
      <c r="Q80" s="54"/>
      <c r="R80" s="84"/>
      <c r="S80" s="51"/>
      <c r="T80" s="51"/>
      <c r="U80" s="51"/>
      <c r="V80" s="51"/>
      <c r="W80" s="51"/>
      <c r="X80" s="54"/>
    </row>
    <row r="81" spans="1:24" s="49" customFormat="1" ht="63.75" customHeight="1" thickBot="1">
      <c r="A81" s="50" t="s">
        <v>45</v>
      </c>
      <c r="B81" s="47">
        <v>340</v>
      </c>
      <c r="C81" s="95" t="s">
        <v>123</v>
      </c>
      <c r="D81" s="84">
        <f>E81+F81+G81+H81+I81+J81</f>
        <v>71468</v>
      </c>
      <c r="E81" s="51"/>
      <c r="F81" s="51">
        <v>71468</v>
      </c>
      <c r="G81" s="51"/>
      <c r="H81" s="51"/>
      <c r="I81" s="51"/>
      <c r="J81" s="54"/>
      <c r="K81" s="84">
        <f>L81+M81+N81+O81+P81+Q81</f>
        <v>61769</v>
      </c>
      <c r="L81" s="51"/>
      <c r="M81" s="51">
        <v>61769</v>
      </c>
      <c r="N81" s="51"/>
      <c r="O81" s="51"/>
      <c r="P81" s="51"/>
      <c r="Q81" s="54"/>
      <c r="R81" s="84">
        <f>S81+T81+U81+V81+W81+X81</f>
        <v>48180</v>
      </c>
      <c r="S81" s="51"/>
      <c r="T81" s="51">
        <v>48180</v>
      </c>
      <c r="U81" s="51"/>
      <c r="V81" s="51"/>
      <c r="W81" s="51"/>
      <c r="X81" s="54"/>
    </row>
    <row r="82" spans="1:24" s="49" customFormat="1" ht="63" customHeight="1" thickBot="1">
      <c r="A82" s="50" t="s">
        <v>45</v>
      </c>
      <c r="B82" s="47">
        <v>340</v>
      </c>
      <c r="C82" s="95" t="s">
        <v>139</v>
      </c>
      <c r="D82" s="84">
        <f>E82+F82+G82+H82+I82+J82</f>
        <v>30303</v>
      </c>
      <c r="E82" s="51">
        <v>30303</v>
      </c>
      <c r="F82" s="51">
        <v>0</v>
      </c>
      <c r="G82" s="51"/>
      <c r="H82" s="51"/>
      <c r="I82" s="51"/>
      <c r="J82" s="54"/>
      <c r="K82" s="84">
        <f>L82+M82+N82+O82+P82+Q82</f>
        <v>45454.5</v>
      </c>
      <c r="L82" s="51">
        <v>45454.5</v>
      </c>
      <c r="M82" s="51">
        <v>0</v>
      </c>
      <c r="N82" s="51"/>
      <c r="O82" s="51"/>
      <c r="P82" s="51"/>
      <c r="Q82" s="54"/>
      <c r="R82" s="84">
        <f>S82+T82+U82+V82+W82+X82</f>
        <v>45454.5</v>
      </c>
      <c r="S82" s="51">
        <v>45454.5</v>
      </c>
      <c r="T82" s="51">
        <v>0</v>
      </c>
      <c r="U82" s="51"/>
      <c r="V82" s="51"/>
      <c r="W82" s="51"/>
      <c r="X82" s="54"/>
    </row>
    <row r="83" spans="1:24" s="49" customFormat="1" ht="36.75" customHeight="1" thickBot="1">
      <c r="A83" s="50" t="s">
        <v>29</v>
      </c>
      <c r="B83" s="47">
        <v>320</v>
      </c>
      <c r="C83" s="98"/>
      <c r="D83" s="84"/>
      <c r="E83" s="51"/>
      <c r="F83" s="51"/>
      <c r="G83" s="51"/>
      <c r="H83" s="51"/>
      <c r="I83" s="51"/>
      <c r="J83" s="54"/>
      <c r="K83" s="84"/>
      <c r="L83" s="51"/>
      <c r="M83" s="51"/>
      <c r="N83" s="51"/>
      <c r="O83" s="51"/>
      <c r="P83" s="51"/>
      <c r="Q83" s="54"/>
      <c r="R83" s="84"/>
      <c r="S83" s="51"/>
      <c r="T83" s="51"/>
      <c r="U83" s="51"/>
      <c r="V83" s="51"/>
      <c r="W83" s="51"/>
      <c r="X83" s="54"/>
    </row>
    <row r="84" spans="1:24" s="49" customFormat="1" ht="51.75" customHeight="1" thickBot="1">
      <c r="A84" s="50" t="s">
        <v>30</v>
      </c>
      <c r="B84" s="47">
        <v>400</v>
      </c>
      <c r="C84" s="98"/>
      <c r="D84" s="84"/>
      <c r="E84" s="51"/>
      <c r="F84" s="51"/>
      <c r="G84" s="51"/>
      <c r="H84" s="51"/>
      <c r="I84" s="51"/>
      <c r="J84" s="54"/>
      <c r="K84" s="84"/>
      <c r="L84" s="51"/>
      <c r="M84" s="51"/>
      <c r="N84" s="51"/>
      <c r="O84" s="51"/>
      <c r="P84" s="51"/>
      <c r="Q84" s="54"/>
      <c r="R84" s="84"/>
      <c r="S84" s="51"/>
      <c r="T84" s="51"/>
      <c r="U84" s="51"/>
      <c r="V84" s="51"/>
      <c r="W84" s="51"/>
      <c r="X84" s="54"/>
    </row>
    <row r="85" spans="1:24" s="49" customFormat="1" ht="69" customHeight="1" thickBot="1">
      <c r="A85" s="50" t="s">
        <v>31</v>
      </c>
      <c r="B85" s="47">
        <v>410</v>
      </c>
      <c r="C85" s="98"/>
      <c r="D85" s="84"/>
      <c r="E85" s="51"/>
      <c r="F85" s="51"/>
      <c r="G85" s="51"/>
      <c r="H85" s="51"/>
      <c r="I85" s="51"/>
      <c r="J85" s="54"/>
      <c r="K85" s="84"/>
      <c r="L85" s="51"/>
      <c r="M85" s="51"/>
      <c r="N85" s="51"/>
      <c r="O85" s="51"/>
      <c r="P85" s="51"/>
      <c r="Q85" s="54"/>
      <c r="R85" s="84"/>
      <c r="S85" s="51"/>
      <c r="T85" s="51"/>
      <c r="U85" s="51"/>
      <c r="V85" s="51"/>
      <c r="W85" s="51"/>
      <c r="X85" s="54"/>
    </row>
    <row r="86" spans="1:24" s="49" customFormat="1" ht="30.75" thickBot="1">
      <c r="A86" s="50" t="s">
        <v>32</v>
      </c>
      <c r="B86" s="47">
        <v>420</v>
      </c>
      <c r="C86" s="98"/>
      <c r="D86" s="84"/>
      <c r="E86" s="51"/>
      <c r="F86" s="51"/>
      <c r="G86" s="51"/>
      <c r="H86" s="51"/>
      <c r="I86" s="51"/>
      <c r="J86" s="54"/>
      <c r="K86" s="84"/>
      <c r="L86" s="51"/>
      <c r="M86" s="51"/>
      <c r="N86" s="51"/>
      <c r="O86" s="51"/>
      <c r="P86" s="51"/>
      <c r="Q86" s="54"/>
      <c r="R86" s="84"/>
      <c r="S86" s="51"/>
      <c r="T86" s="51"/>
      <c r="U86" s="51"/>
      <c r="V86" s="51"/>
      <c r="W86" s="51"/>
      <c r="X86" s="54"/>
    </row>
    <row r="87" spans="1:24" s="49" customFormat="1" ht="36.75" customHeight="1" thickBot="1">
      <c r="A87" s="50" t="s">
        <v>33</v>
      </c>
      <c r="B87" s="47">
        <v>500</v>
      </c>
      <c r="C87" s="90" t="s">
        <v>12</v>
      </c>
      <c r="D87" s="84"/>
      <c r="E87" s="51"/>
      <c r="F87" s="51"/>
      <c r="G87" s="51"/>
      <c r="H87" s="51"/>
      <c r="I87" s="51"/>
      <c r="J87" s="54"/>
      <c r="K87" s="84"/>
      <c r="L87" s="51"/>
      <c r="M87" s="51"/>
      <c r="N87" s="51"/>
      <c r="O87" s="51"/>
      <c r="P87" s="51"/>
      <c r="Q87" s="54"/>
      <c r="R87" s="84"/>
      <c r="S87" s="51"/>
      <c r="T87" s="51"/>
      <c r="U87" s="51"/>
      <c r="V87" s="51"/>
      <c r="W87" s="51"/>
      <c r="X87" s="54"/>
    </row>
    <row r="88" spans="1:24" s="49" customFormat="1" ht="38.25" customHeight="1" thickBot="1">
      <c r="A88" s="55" t="s">
        <v>34</v>
      </c>
      <c r="B88" s="56">
        <v>600</v>
      </c>
      <c r="C88" s="99" t="s">
        <v>12</v>
      </c>
      <c r="D88" s="89"/>
      <c r="E88" s="57"/>
      <c r="F88" s="57"/>
      <c r="G88" s="57"/>
      <c r="H88" s="57"/>
      <c r="I88" s="57"/>
      <c r="J88" s="58"/>
      <c r="K88" s="89"/>
      <c r="L88" s="57"/>
      <c r="M88" s="57"/>
      <c r="N88" s="57"/>
      <c r="O88" s="57"/>
      <c r="P88" s="57"/>
      <c r="Q88" s="58"/>
      <c r="R88" s="89"/>
      <c r="S88" s="57"/>
      <c r="T88" s="57"/>
      <c r="U88" s="57"/>
      <c r="V88" s="57"/>
      <c r="W88" s="57"/>
      <c r="X88" s="58"/>
    </row>
    <row r="89" spans="1:24" s="49" customFormat="1">
      <c r="A89" s="59"/>
      <c r="C89" s="60"/>
    </row>
    <row r="90" spans="1:24">
      <c r="A90" s="20"/>
      <c r="D90" s="65">
        <f>D56+D71</f>
        <v>3770152.3600000003</v>
      </c>
      <c r="K90" s="65">
        <f>K56+K71</f>
        <v>2036308.5</v>
      </c>
      <c r="R90" s="65">
        <f>R56+R71</f>
        <v>1172966.5</v>
      </c>
    </row>
    <row r="91" spans="1:24">
      <c r="D91" s="65"/>
    </row>
  </sheetData>
  <mergeCells count="102">
    <mergeCell ref="A2:X2"/>
    <mergeCell ref="P25:P26"/>
    <mergeCell ref="Q25:Q26"/>
    <mergeCell ref="R6:X6"/>
    <mergeCell ref="R7:R18"/>
    <mergeCell ref="A75:A76"/>
    <mergeCell ref="K25:K26"/>
    <mergeCell ref="L25:L26"/>
    <mergeCell ref="M25:M26"/>
    <mergeCell ref="N25:N26"/>
    <mergeCell ref="O25:O26"/>
    <mergeCell ref="K6:Q6"/>
    <mergeCell ref="K7:K18"/>
    <mergeCell ref="L7:Q7"/>
    <mergeCell ref="L8:L18"/>
    <mergeCell ref="M8:M18"/>
    <mergeCell ref="N8:N18"/>
    <mergeCell ref="O8:O18"/>
    <mergeCell ref="P8:Q17"/>
    <mergeCell ref="R25:R26"/>
    <mergeCell ref="S25:S26"/>
    <mergeCell ref="T25:T26"/>
    <mergeCell ref="U25:U26"/>
    <mergeCell ref="V25:V26"/>
    <mergeCell ref="K49:K50"/>
    <mergeCell ref="L49:L50"/>
    <mergeCell ref="M49:M50"/>
    <mergeCell ref="N49:N50"/>
    <mergeCell ref="O49:O50"/>
    <mergeCell ref="P49:P50"/>
    <mergeCell ref="Q49:Q50"/>
    <mergeCell ref="K27:K28"/>
    <mergeCell ref="L27:L28"/>
    <mergeCell ref="M27:M28"/>
    <mergeCell ref="N27:N28"/>
    <mergeCell ref="O27:O28"/>
    <mergeCell ref="P27:P28"/>
    <mergeCell ref="J49:J50"/>
    <mergeCell ref="A72:A74"/>
    <mergeCell ref="J27:J2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2:A55"/>
    <mergeCell ref="B27:B28"/>
    <mergeCell ref="C27:C28"/>
    <mergeCell ref="D27:D28"/>
    <mergeCell ref="E27:E28"/>
    <mergeCell ref="F27:F28"/>
    <mergeCell ref="G27:G28"/>
    <mergeCell ref="H27:H28"/>
    <mergeCell ref="I27:I28"/>
    <mergeCell ref="B25:B26"/>
    <mergeCell ref="C25:C26"/>
    <mergeCell ref="D25:D26"/>
    <mergeCell ref="E25:E26"/>
    <mergeCell ref="A6:A18"/>
    <mergeCell ref="B6:B18"/>
    <mergeCell ref="C6:C18"/>
    <mergeCell ref="D6:J6"/>
    <mergeCell ref="D7:D18"/>
    <mergeCell ref="E7:J7"/>
    <mergeCell ref="E8:E18"/>
    <mergeCell ref="F8:F18"/>
    <mergeCell ref="G8:G18"/>
    <mergeCell ref="H8:H18"/>
    <mergeCell ref="I8:J17"/>
    <mergeCell ref="F25:F26"/>
    <mergeCell ref="I25:I26"/>
    <mergeCell ref="G25:G26"/>
    <mergeCell ref="H25:H26"/>
    <mergeCell ref="J25:J26"/>
    <mergeCell ref="K3:L3"/>
    <mergeCell ref="R27:R28"/>
    <mergeCell ref="S27:S28"/>
    <mergeCell ref="T27:T28"/>
    <mergeCell ref="U27:U28"/>
    <mergeCell ref="V27:V28"/>
    <mergeCell ref="W49:W50"/>
    <mergeCell ref="X49:X50"/>
    <mergeCell ref="S7:X7"/>
    <mergeCell ref="S8:S18"/>
    <mergeCell ref="T8:T18"/>
    <mergeCell ref="U8:U18"/>
    <mergeCell ref="W25:W26"/>
    <mergeCell ref="X25:X26"/>
    <mergeCell ref="W27:W28"/>
    <mergeCell ref="X27:X28"/>
    <mergeCell ref="V8:V18"/>
    <mergeCell ref="W8:X17"/>
    <mergeCell ref="R49:R50"/>
    <mergeCell ref="S49:S50"/>
    <mergeCell ref="T49:T50"/>
    <mergeCell ref="U49:U50"/>
    <mergeCell ref="V49:V50"/>
    <mergeCell ref="Q27:Q28"/>
  </mergeCells>
  <pageMargins left="0" right="0" top="0.74803149606299213" bottom="0" header="0.31496062992125984" footer="0.31496062992125984"/>
  <pageSetup paperSize="9" scale="4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25"/>
  <sheetViews>
    <sheetView view="pageBreakPreview" zoomScale="84" zoomScaleSheetLayoutView="84" workbookViewId="0">
      <selection activeCell="D10" sqref="D10:F12"/>
    </sheetView>
  </sheetViews>
  <sheetFormatPr defaultRowHeight="15"/>
  <cols>
    <col min="1" max="1" width="28" customWidth="1"/>
    <col min="2" max="2" width="12.140625" customWidth="1"/>
    <col min="3" max="3" width="12.42578125" customWidth="1"/>
    <col min="4" max="4" width="17.140625" customWidth="1"/>
    <col min="5" max="5" width="13.5703125" customWidth="1"/>
    <col min="6" max="6" width="14.85546875" customWidth="1"/>
    <col min="7" max="7" width="15.28515625" customWidth="1"/>
    <col min="8" max="8" width="15.5703125" customWidth="1"/>
    <col min="9" max="9" width="15.140625" customWidth="1"/>
    <col min="10" max="10" width="11.42578125" customWidth="1"/>
    <col min="11" max="11" width="11.7109375" customWidth="1"/>
    <col min="12" max="12" width="11.42578125" customWidth="1"/>
  </cols>
  <sheetData>
    <row r="4" spans="1:13" ht="49.5" customHeight="1">
      <c r="A4" s="117" t="s">
        <v>133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3"/>
    </row>
    <row r="5" spans="1:13" ht="15.7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>
      <c r="F6" s="110" t="s">
        <v>145</v>
      </c>
    </row>
    <row r="7" spans="1:13" ht="15.75" thickBot="1"/>
    <row r="8" spans="1:13">
      <c r="A8" s="164" t="s">
        <v>0</v>
      </c>
      <c r="B8" s="167" t="s">
        <v>1</v>
      </c>
      <c r="C8" s="167" t="s">
        <v>65</v>
      </c>
      <c r="D8" s="172" t="s">
        <v>66</v>
      </c>
      <c r="E8" s="173"/>
      <c r="F8" s="173"/>
      <c r="G8" s="173"/>
      <c r="H8" s="173"/>
      <c r="I8" s="173"/>
      <c r="J8" s="173"/>
      <c r="K8" s="173"/>
      <c r="L8" s="174"/>
    </row>
    <row r="9" spans="1:13" ht="15.75" thickBot="1">
      <c r="A9" s="165"/>
      <c r="B9" s="168"/>
      <c r="C9" s="168"/>
      <c r="D9" s="175"/>
      <c r="E9" s="176"/>
      <c r="F9" s="176"/>
      <c r="G9" s="176"/>
      <c r="H9" s="176"/>
      <c r="I9" s="176"/>
      <c r="J9" s="176"/>
      <c r="K9" s="176"/>
      <c r="L9" s="177"/>
    </row>
    <row r="10" spans="1:13" ht="15.75" thickBot="1">
      <c r="A10" s="165"/>
      <c r="B10" s="168"/>
      <c r="C10" s="168"/>
      <c r="D10" s="178" t="s">
        <v>67</v>
      </c>
      <c r="E10" s="179"/>
      <c r="F10" s="160"/>
      <c r="G10" s="182" t="s">
        <v>4</v>
      </c>
      <c r="H10" s="183"/>
      <c r="I10" s="183"/>
      <c r="J10" s="183"/>
      <c r="K10" s="183"/>
      <c r="L10" s="184"/>
    </row>
    <row r="11" spans="1:13" ht="33.75" customHeight="1">
      <c r="A11" s="165"/>
      <c r="B11" s="168"/>
      <c r="C11" s="168"/>
      <c r="D11" s="170"/>
      <c r="E11" s="180"/>
      <c r="F11" s="181"/>
      <c r="G11" s="185" t="s">
        <v>68</v>
      </c>
      <c r="H11" s="186"/>
      <c r="I11" s="187"/>
      <c r="J11" s="185" t="s">
        <v>69</v>
      </c>
      <c r="K11" s="186"/>
      <c r="L11" s="191"/>
    </row>
    <row r="12" spans="1:13" ht="50.25" customHeight="1" thickBot="1">
      <c r="A12" s="165"/>
      <c r="B12" s="168"/>
      <c r="C12" s="168"/>
      <c r="D12" s="170"/>
      <c r="E12" s="180"/>
      <c r="F12" s="181"/>
      <c r="G12" s="188"/>
      <c r="H12" s="189"/>
      <c r="I12" s="190"/>
      <c r="J12" s="188"/>
      <c r="K12" s="189"/>
      <c r="L12" s="192"/>
    </row>
    <row r="13" spans="1:13" ht="15" customHeight="1">
      <c r="A13" s="165"/>
      <c r="B13" s="168"/>
      <c r="C13" s="170"/>
      <c r="D13" s="194" t="s">
        <v>136</v>
      </c>
      <c r="E13" s="195" t="s">
        <v>137</v>
      </c>
      <c r="F13" s="195" t="s">
        <v>138</v>
      </c>
      <c r="G13" s="194" t="s">
        <v>136</v>
      </c>
      <c r="H13" s="195" t="s">
        <v>137</v>
      </c>
      <c r="I13" s="195" t="s">
        <v>138</v>
      </c>
      <c r="J13" s="194" t="s">
        <v>136</v>
      </c>
      <c r="K13" s="195" t="s">
        <v>137</v>
      </c>
      <c r="L13" s="195" t="s">
        <v>138</v>
      </c>
    </row>
    <row r="14" spans="1:13" ht="48" customHeight="1" thickBot="1">
      <c r="A14" s="166"/>
      <c r="B14" s="169"/>
      <c r="C14" s="171"/>
      <c r="D14" s="166"/>
      <c r="E14" s="169"/>
      <c r="F14" s="169"/>
      <c r="G14" s="166"/>
      <c r="H14" s="169"/>
      <c r="I14" s="169"/>
      <c r="J14" s="166"/>
      <c r="K14" s="169"/>
      <c r="L14" s="169"/>
    </row>
    <row r="15" spans="1:13" ht="15.75" thickBot="1">
      <c r="A15" s="37">
        <v>1</v>
      </c>
      <c r="B15" s="15">
        <v>2</v>
      </c>
      <c r="C15" s="1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6">
        <v>12</v>
      </c>
    </row>
    <row r="16" spans="1:13" ht="51" customHeight="1">
      <c r="A16" s="13" t="s">
        <v>70</v>
      </c>
      <c r="B16" s="196" t="s">
        <v>71</v>
      </c>
      <c r="C16" s="168" t="s">
        <v>12</v>
      </c>
      <c r="D16" s="137">
        <f>G16</f>
        <v>3800407.71</v>
      </c>
      <c r="E16" s="137">
        <f>H16</f>
        <v>2036308.5</v>
      </c>
      <c r="F16" s="137">
        <f>I16</f>
        <v>1172966.5</v>
      </c>
      <c r="G16" s="137">
        <v>3800407.71</v>
      </c>
      <c r="H16" s="137">
        <f>H22</f>
        <v>2036308.5</v>
      </c>
      <c r="I16" s="137">
        <f>I22</f>
        <v>1172966.5</v>
      </c>
      <c r="J16" s="137"/>
      <c r="K16" s="137"/>
      <c r="L16" s="198"/>
    </row>
    <row r="17" spans="1:12" ht="15.75" thickBot="1">
      <c r="A17" s="9"/>
      <c r="B17" s="197"/>
      <c r="C17" s="142"/>
      <c r="D17" s="138"/>
      <c r="E17" s="138"/>
      <c r="F17" s="138"/>
      <c r="G17" s="138"/>
      <c r="H17" s="138"/>
      <c r="I17" s="138"/>
      <c r="J17" s="138"/>
      <c r="K17" s="138"/>
      <c r="L17" s="199"/>
    </row>
    <row r="18" spans="1:12">
      <c r="A18" s="13" t="s">
        <v>4</v>
      </c>
      <c r="B18" s="23"/>
      <c r="C18" s="23"/>
      <c r="D18" s="108"/>
      <c r="E18" s="108"/>
      <c r="F18" s="108"/>
      <c r="G18" s="108"/>
      <c r="H18" s="108"/>
      <c r="I18" s="108"/>
      <c r="J18" s="108"/>
      <c r="K18" s="108"/>
      <c r="L18" s="109"/>
    </row>
    <row r="19" spans="1:12" ht="61.5" customHeight="1">
      <c r="A19" s="13" t="s">
        <v>72</v>
      </c>
      <c r="B19" s="38">
        <v>1001</v>
      </c>
      <c r="C19" s="38" t="s">
        <v>12</v>
      </c>
      <c r="D19" s="21">
        <f>991536.86+97.98+10796.24</f>
        <v>1002431.08</v>
      </c>
      <c r="E19" s="21"/>
      <c r="F19" s="21"/>
      <c r="G19" s="21">
        <f>991536.86+97.98+10796.24</f>
        <v>1002431.08</v>
      </c>
      <c r="H19" s="21"/>
      <c r="I19" s="21"/>
      <c r="J19" s="21"/>
      <c r="K19" s="21"/>
      <c r="L19" s="28"/>
    </row>
    <row r="20" spans="1:12" ht="15.75" thickBot="1">
      <c r="A20" s="9"/>
      <c r="B20" s="10"/>
      <c r="C20" s="10"/>
      <c r="D20" s="22"/>
      <c r="E20" s="22"/>
      <c r="F20" s="22"/>
      <c r="G20" s="22"/>
      <c r="H20" s="22"/>
      <c r="I20" s="22"/>
      <c r="J20" s="22"/>
      <c r="K20" s="22"/>
      <c r="L20" s="24"/>
    </row>
    <row r="21" spans="1:12" ht="15.75" thickBot="1">
      <c r="A21" s="9"/>
      <c r="B21" s="10"/>
      <c r="C21" s="10"/>
      <c r="D21" s="22"/>
      <c r="E21" s="22"/>
      <c r="F21" s="22"/>
      <c r="G21" s="22"/>
      <c r="H21" s="22"/>
      <c r="I21" s="22"/>
      <c r="J21" s="22"/>
      <c r="K21" s="22"/>
      <c r="L21" s="24"/>
    </row>
    <row r="22" spans="1:12" ht="43.5" customHeight="1" thickBot="1">
      <c r="A22" s="9" t="s">
        <v>73</v>
      </c>
      <c r="B22" s="5">
        <v>2001</v>
      </c>
      <c r="C22" s="10"/>
      <c r="D22" s="22">
        <f>D16-D19</f>
        <v>2797976.63</v>
      </c>
      <c r="E22" s="22">
        <f>H22</f>
        <v>2036308.5</v>
      </c>
      <c r="F22" s="22">
        <f>I22</f>
        <v>1172966.5</v>
      </c>
      <c r="G22" s="22">
        <f>G16-G19</f>
        <v>2797976.63</v>
      </c>
      <c r="H22" s="22">
        <v>2036308.5</v>
      </c>
      <c r="I22" s="22">
        <v>1172966.5</v>
      </c>
      <c r="J22" s="22"/>
      <c r="K22" s="22"/>
      <c r="L22" s="24"/>
    </row>
    <row r="23" spans="1:12" ht="15.75" thickBot="1">
      <c r="A23" s="1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1:12">
      <c r="A24" s="19"/>
    </row>
    <row r="25" spans="1:12">
      <c r="A25" s="20"/>
    </row>
  </sheetData>
  <mergeCells count="30">
    <mergeCell ref="L16:L17"/>
    <mergeCell ref="J13:J14"/>
    <mergeCell ref="K13:K14"/>
    <mergeCell ref="L13:L14"/>
    <mergeCell ref="I13:I14"/>
    <mergeCell ref="A4:L4"/>
    <mergeCell ref="G16:G17"/>
    <mergeCell ref="H16:H17"/>
    <mergeCell ref="D13:D14"/>
    <mergeCell ref="E13:E14"/>
    <mergeCell ref="F13:F14"/>
    <mergeCell ref="G13:G14"/>
    <mergeCell ref="H13:H14"/>
    <mergeCell ref="B16:B17"/>
    <mergeCell ref="C16:C17"/>
    <mergeCell ref="D16:D17"/>
    <mergeCell ref="E16:E17"/>
    <mergeCell ref="F16:F17"/>
    <mergeCell ref="I16:I17"/>
    <mergeCell ref="J16:J17"/>
    <mergeCell ref="K16:K17"/>
    <mergeCell ref="A5:M5"/>
    <mergeCell ref="A8:A14"/>
    <mergeCell ref="B8:B14"/>
    <mergeCell ref="C8:C14"/>
    <mergeCell ref="D8:L9"/>
    <mergeCell ref="D10:F12"/>
    <mergeCell ref="G10:L10"/>
    <mergeCell ref="G11:I12"/>
    <mergeCell ref="J11:L12"/>
  </mergeCells>
  <hyperlinks>
    <hyperlink ref="G11" r:id="rId1" location="block_15" display="http://base.garant.ru/70353464/1/ - block_15"/>
    <hyperlink ref="J11" r:id="rId2" display="http://base.garant.ru/12188083/"/>
  </hyperlinks>
  <pageMargins left="0.15748031496062992" right="0.15748031496062992" top="0.74803149606299213" bottom="0.74803149606299213" header="0.31496062992125984" footer="0.31496062992125984"/>
  <pageSetup paperSize="9" scale="80" orientation="landscape" horizontalDpi="180" verticalDpi="18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3:D16"/>
  <sheetViews>
    <sheetView view="pageBreakPreview" zoomScaleSheetLayoutView="100" workbookViewId="0">
      <selection activeCell="C14" sqref="C14"/>
    </sheetView>
  </sheetViews>
  <sheetFormatPr defaultRowHeight="15"/>
  <cols>
    <col min="1" max="1" width="38.28515625" customWidth="1"/>
    <col min="3" max="3" width="40.5703125" customWidth="1"/>
  </cols>
  <sheetData>
    <row r="3" spans="1:4" ht="62.25" customHeight="1">
      <c r="A3" s="200" t="s">
        <v>146</v>
      </c>
      <c r="B3" s="200"/>
      <c r="C3" s="200"/>
    </row>
    <row r="4" spans="1:4">
      <c r="A4" s="201" t="s">
        <v>74</v>
      </c>
      <c r="B4" s="201"/>
      <c r="C4" s="201"/>
    </row>
    <row r="5" spans="1:4">
      <c r="A5" s="19"/>
    </row>
    <row r="6" spans="1:4" ht="15.75" thickBot="1">
      <c r="A6" s="20"/>
    </row>
    <row r="7" spans="1:4" ht="30.75" thickBot="1">
      <c r="A7" s="39" t="s">
        <v>0</v>
      </c>
      <c r="B7" s="40" t="s">
        <v>1</v>
      </c>
      <c r="C7" s="41" t="s">
        <v>75</v>
      </c>
    </row>
    <row r="8" spans="1:4" ht="15.75" thickBot="1">
      <c r="A8" s="7">
        <v>1</v>
      </c>
      <c r="B8" s="5">
        <v>2</v>
      </c>
      <c r="C8" s="6">
        <v>3</v>
      </c>
    </row>
    <row r="9" spans="1:4" ht="22.5" customHeight="1" thickBot="1">
      <c r="A9" s="9" t="s">
        <v>33</v>
      </c>
      <c r="B9" s="8" t="s">
        <v>76</v>
      </c>
      <c r="C9" s="44" t="s">
        <v>87</v>
      </c>
    </row>
    <row r="10" spans="1:4" ht="25.5" customHeight="1" thickBot="1">
      <c r="A10" s="9" t="s">
        <v>34</v>
      </c>
      <c r="B10" s="8" t="s">
        <v>77</v>
      </c>
      <c r="C10" s="44" t="s">
        <v>87</v>
      </c>
    </row>
    <row r="11" spans="1:4" ht="27.75" customHeight="1" thickBot="1">
      <c r="A11" s="9" t="s">
        <v>78</v>
      </c>
      <c r="B11" s="8" t="s">
        <v>79</v>
      </c>
      <c r="C11" s="63">
        <f>105000+8901228-139598.4+1739421.58-31273.54</f>
        <v>10574777.640000001</v>
      </c>
    </row>
    <row r="12" spans="1:4" ht="15.75" thickBot="1">
      <c r="A12" s="9"/>
      <c r="B12" s="12"/>
      <c r="C12" s="63"/>
    </row>
    <row r="13" spans="1:4" ht="15.75" thickBot="1">
      <c r="A13" s="9" t="s">
        <v>80</v>
      </c>
      <c r="B13" s="8" t="s">
        <v>81</v>
      </c>
      <c r="C13" s="63">
        <f>C11</f>
        <v>10574777.640000001</v>
      </c>
    </row>
    <row r="14" spans="1:4" ht="15.75" thickBot="1">
      <c r="A14" s="14"/>
      <c r="B14" s="42"/>
      <c r="C14" s="45"/>
    </row>
    <row r="15" spans="1:4">
      <c r="A15" s="19"/>
    </row>
    <row r="16" spans="1:4">
      <c r="A16" s="20"/>
      <c r="D16" s="65"/>
    </row>
  </sheetData>
  <mergeCells count="2">
    <mergeCell ref="A3:C3"/>
    <mergeCell ref="A4:C4"/>
  </mergeCells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1"/>
  <sheetViews>
    <sheetView view="pageBreakPreview" zoomScaleSheetLayoutView="100" workbookViewId="0">
      <selection activeCell="C18" sqref="C18"/>
    </sheetView>
  </sheetViews>
  <sheetFormatPr defaultRowHeight="15"/>
  <cols>
    <col min="1" max="1" width="63.5703125" customWidth="1"/>
    <col min="2" max="2" width="12.7109375" customWidth="1"/>
    <col min="3" max="3" width="22.7109375" customWidth="1"/>
  </cols>
  <sheetData>
    <row r="2" spans="1:3">
      <c r="B2" s="2"/>
    </row>
    <row r="3" spans="1:3">
      <c r="B3" s="2"/>
    </row>
    <row r="6" spans="1:3" ht="15.75">
      <c r="A6" s="163" t="s">
        <v>82</v>
      </c>
      <c r="B6" s="163"/>
      <c r="C6" s="163"/>
    </row>
    <row r="9" spans="1:3" ht="15.75" thickBot="1"/>
    <row r="10" spans="1:3" ht="15.75" thickBot="1">
      <c r="A10" s="39" t="s">
        <v>0</v>
      </c>
      <c r="B10" s="40" t="s">
        <v>1</v>
      </c>
      <c r="C10" s="41" t="s">
        <v>83</v>
      </c>
    </row>
    <row r="11" spans="1:3" ht="15.75" thickBot="1">
      <c r="A11" s="7">
        <v>1</v>
      </c>
      <c r="B11" s="5">
        <v>2</v>
      </c>
      <c r="C11" s="6">
        <v>3</v>
      </c>
    </row>
    <row r="12" spans="1:3" ht="25.5" customHeight="1" thickBot="1">
      <c r="A12" s="9" t="s">
        <v>84</v>
      </c>
      <c r="B12" s="8" t="s">
        <v>76</v>
      </c>
      <c r="C12" s="11" t="s">
        <v>91</v>
      </c>
    </row>
    <row r="13" spans="1:3" ht="45.75" customHeight="1" thickBot="1">
      <c r="A13" s="43" t="s">
        <v>85</v>
      </c>
      <c r="B13" s="8" t="s">
        <v>77</v>
      </c>
      <c r="C13" s="11" t="s">
        <v>91</v>
      </c>
    </row>
    <row r="14" spans="1:3" ht="28.5" customHeight="1" thickBot="1">
      <c r="A14" s="14" t="s">
        <v>86</v>
      </c>
      <c r="B14" s="16" t="s">
        <v>79</v>
      </c>
      <c r="C14" s="11" t="s">
        <v>91</v>
      </c>
    </row>
    <row r="15" spans="1:3">
      <c r="A15" s="19"/>
    </row>
    <row r="16" spans="1:3">
      <c r="A16" s="20"/>
    </row>
    <row r="17" spans="1:3" ht="30" customHeight="1">
      <c r="A17" t="s">
        <v>134</v>
      </c>
      <c r="B17" s="202" t="s">
        <v>135</v>
      </c>
      <c r="C17" s="202"/>
    </row>
    <row r="19" spans="1:3">
      <c r="A19" t="s">
        <v>88</v>
      </c>
      <c r="B19" t="s">
        <v>89</v>
      </c>
    </row>
    <row r="21" spans="1:3">
      <c r="A21" t="s">
        <v>90</v>
      </c>
      <c r="B21" t="s">
        <v>142</v>
      </c>
    </row>
  </sheetData>
  <mergeCells count="2">
    <mergeCell ref="A6:C6"/>
    <mergeCell ref="B17:C17"/>
  </mergeCells>
  <hyperlinks>
    <hyperlink ref="A13" r:id="rId1" location="block_79" display="http://base.garant.ru/12112604/10/ - block_79"/>
  </hyperlinks>
  <pageMargins left="0.7" right="0.7" top="0.75" bottom="0.75" header="0.3" footer="0.3"/>
  <pageSetup paperSize="9" scale="8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Лист0</vt:lpstr>
      <vt:lpstr>Лист1</vt:lpstr>
      <vt:lpstr>не изменять!!!</vt:lpstr>
      <vt:lpstr>Лист3</vt:lpstr>
      <vt:lpstr>Лист4</vt:lpstr>
      <vt:lpstr>Лист5</vt:lpstr>
      <vt:lpstr>Лист0!Область_печати</vt:lpstr>
      <vt:lpstr>Лист3!Область_печати</vt:lpstr>
      <vt:lpstr>'не изменять!!!'!Область_печати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2018-01-23T11:49:58Z</dcterms:modified>
</cp:coreProperties>
</file>